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855" yWindow="195" windowWidth="12540" windowHeight="12570" tabRatio="710" firstSheet="11" activeTab="18"/>
  </bookViews>
  <sheets>
    <sheet name="Záradék" sheetId="19" r:id="rId1"/>
    <sheet name="Összesítő" sheetId="18" r:id="rId2"/>
    <sheet name="Felvonulási létesítmények" sheetId="20" r:id="rId3"/>
    <sheet name="Zsaluzás és állványozás" sheetId="17" r:id="rId4"/>
    <sheet name="Irtás, föld- és sziklamunka" sheetId="16" r:id="rId5"/>
    <sheet name="Síkalapozás" sheetId="15" r:id="rId6"/>
    <sheet name="Helyszíni beton és vasbeton mun" sheetId="14" r:id="rId7"/>
    <sheet name="Falazás és egyéb kőművesmunka" sheetId="13" r:id="rId8"/>
    <sheet name="Tetőszerkezet és falváz" sheetId="12" r:id="rId9"/>
    <sheet name="Vakolás és rabicolás" sheetId="11" r:id="rId10"/>
    <sheet name="Égéstermék-elvezető rendszerek" sheetId="10" r:id="rId11"/>
    <sheet name="Szárazépítés" sheetId="9" r:id="rId12"/>
    <sheet name="Tetőfedés" sheetId="8" r:id="rId13"/>
    <sheet name="Aljzatkészítés, hideg- és meleg" sheetId="7" r:id="rId14"/>
    <sheet name="Bádogozás" sheetId="6" r:id="rId15"/>
    <sheet name="Fa- és műanyag szerkezet elhely" sheetId="5" r:id="rId16"/>
    <sheet name="Fém nyílászáró és épületlakatos" sheetId="4" r:id="rId17"/>
    <sheet name="Felületképzés" sheetId="3" r:id="rId18"/>
    <sheet name="Szigetelés" sheetId="2" r:id="rId19"/>
  </sheets>
  <definedNames>
    <definedName name="_xlnm.Print_Area" localSheetId="1">Összesítő!$A$1:$C$19</definedName>
    <definedName name="_xlnm.Print_Area" localSheetId="18">Szigetelés!$A$1:$I$28</definedName>
  </definedNames>
  <calcPr calcId="145621"/>
</workbook>
</file>

<file path=xl/calcChain.xml><?xml version="1.0" encoding="utf-8"?>
<calcChain xmlns="http://schemas.openxmlformats.org/spreadsheetml/2006/main">
  <c r="I16" i="2" l="1"/>
  <c r="H16" i="2"/>
  <c r="I12" i="2"/>
  <c r="H12" i="2"/>
  <c r="I7" i="2"/>
  <c r="H7" i="2"/>
  <c r="D5" i="13" l="1"/>
  <c r="I10" i="2" l="1"/>
  <c r="H10" i="2"/>
  <c r="B2" i="18"/>
  <c r="I4" i="20"/>
  <c r="H4" i="20"/>
  <c r="I3" i="20"/>
  <c r="H3" i="20"/>
  <c r="I2" i="20"/>
  <c r="I5" i="20" s="1"/>
  <c r="C2" i="18" s="1"/>
  <c r="H2" i="20"/>
  <c r="H5" i="20" s="1"/>
  <c r="C11" i="18" l="1"/>
  <c r="C12" i="18"/>
  <c r="C14" i="18"/>
  <c r="C16" i="18"/>
  <c r="C17" i="18"/>
  <c r="B17" i="18"/>
  <c r="B16" i="18"/>
  <c r="B14" i="18"/>
  <c r="B12" i="18"/>
  <c r="B11" i="18"/>
  <c r="H3" i="2" l="1"/>
  <c r="I3" i="2"/>
  <c r="H4" i="2"/>
  <c r="I4" i="2"/>
  <c r="H5" i="2"/>
  <c r="I5" i="2"/>
  <c r="H6" i="2"/>
  <c r="I6" i="2"/>
  <c r="H8" i="2"/>
  <c r="I8" i="2"/>
  <c r="H9" i="2"/>
  <c r="I9" i="2"/>
  <c r="H11" i="2"/>
  <c r="I11" i="2"/>
  <c r="H13" i="2"/>
  <c r="I13" i="2"/>
  <c r="H14" i="2"/>
  <c r="I14" i="2"/>
  <c r="H15" i="2"/>
  <c r="I15" i="2"/>
  <c r="H17" i="2"/>
  <c r="I17" i="2"/>
  <c r="H18" i="2"/>
  <c r="I18" i="2"/>
  <c r="H19" i="2"/>
  <c r="I19" i="2"/>
  <c r="H20" i="2"/>
  <c r="I20" i="2"/>
  <c r="H21" i="2"/>
  <c r="I21" i="2"/>
  <c r="H22" i="2"/>
  <c r="I22" i="2"/>
  <c r="H23" i="2"/>
  <c r="I23" i="2"/>
  <c r="H24" i="2"/>
  <c r="I24" i="2"/>
  <c r="H25" i="2"/>
  <c r="I25" i="2"/>
  <c r="I7" i="3"/>
  <c r="H7" i="3"/>
  <c r="H3" i="3"/>
  <c r="I3" i="3"/>
  <c r="H4" i="3"/>
  <c r="I4" i="3"/>
  <c r="H5" i="3"/>
  <c r="I5" i="3"/>
  <c r="H6" i="3"/>
  <c r="I6" i="3"/>
  <c r="H3" i="4"/>
  <c r="I3" i="4"/>
  <c r="H4" i="4"/>
  <c r="I4" i="4"/>
  <c r="H5" i="4"/>
  <c r="I5" i="4"/>
  <c r="H6" i="4"/>
  <c r="I6" i="4"/>
  <c r="H7" i="4"/>
  <c r="I7" i="4"/>
  <c r="H8" i="4"/>
  <c r="I8" i="4"/>
  <c r="H9" i="4"/>
  <c r="I9" i="4"/>
  <c r="H10" i="4"/>
  <c r="H11" i="4" s="1"/>
  <c r="I10" i="4"/>
  <c r="I11" i="4" s="1"/>
  <c r="H3" i="5"/>
  <c r="I3" i="5"/>
  <c r="H4" i="5"/>
  <c r="I4" i="5"/>
  <c r="H5" i="5"/>
  <c r="I5" i="5"/>
  <c r="H6" i="5"/>
  <c r="I6" i="5"/>
  <c r="H7" i="5"/>
  <c r="I7" i="5"/>
  <c r="H8" i="5"/>
  <c r="I8" i="5"/>
  <c r="H9" i="5"/>
  <c r="I9" i="5"/>
  <c r="H10" i="5"/>
  <c r="I10" i="5"/>
  <c r="H11" i="5"/>
  <c r="I11" i="5"/>
  <c r="H12" i="5"/>
  <c r="I12" i="5"/>
  <c r="H13" i="5"/>
  <c r="I13" i="5"/>
  <c r="H14" i="5"/>
  <c r="I14" i="5"/>
  <c r="H15" i="5"/>
  <c r="I15" i="5"/>
  <c r="H16" i="5"/>
  <c r="I16" i="5"/>
  <c r="H17" i="5"/>
  <c r="I17" i="5"/>
  <c r="H18" i="5"/>
  <c r="I18" i="5"/>
  <c r="H19" i="5"/>
  <c r="I19" i="5"/>
  <c r="H20" i="5"/>
  <c r="I20" i="5"/>
  <c r="H21" i="5"/>
  <c r="I21" i="5"/>
  <c r="I5" i="6"/>
  <c r="H5" i="6"/>
  <c r="H3" i="6"/>
  <c r="I3" i="6"/>
  <c r="H4" i="6"/>
  <c r="I4" i="6"/>
  <c r="H3" i="7"/>
  <c r="I3" i="7"/>
  <c r="H4" i="7"/>
  <c r="I4" i="7"/>
  <c r="H5" i="7"/>
  <c r="I5" i="7"/>
  <c r="H6" i="7"/>
  <c r="I6" i="7"/>
  <c r="H7" i="7"/>
  <c r="I7" i="7"/>
  <c r="H8" i="7"/>
  <c r="I8" i="7"/>
  <c r="H9" i="7"/>
  <c r="I9" i="7"/>
  <c r="H10" i="7"/>
  <c r="I10" i="7"/>
  <c r="H11" i="7"/>
  <c r="I11" i="7"/>
  <c r="H12" i="7"/>
  <c r="I12" i="7"/>
  <c r="I6" i="9"/>
  <c r="H6" i="9"/>
  <c r="H4" i="9"/>
  <c r="I4" i="9"/>
  <c r="H4" i="17"/>
  <c r="I4" i="17"/>
  <c r="D3" i="11" l="1"/>
  <c r="H3" i="11" l="1"/>
  <c r="I5" i="13"/>
  <c r="D14" i="14"/>
  <c r="H14" i="14" s="1"/>
  <c r="I3" i="11"/>
  <c r="H4" i="11"/>
  <c r="I4" i="11"/>
  <c r="H3" i="12"/>
  <c r="I3" i="12"/>
  <c r="H4" i="12"/>
  <c r="I4" i="12"/>
  <c r="H5" i="12"/>
  <c r="I5" i="12"/>
  <c r="H6" i="12"/>
  <c r="I6" i="12"/>
  <c r="H7" i="12"/>
  <c r="I7" i="12"/>
  <c r="H8" i="12"/>
  <c r="I8" i="12"/>
  <c r="H3" i="13"/>
  <c r="I3" i="13"/>
  <c r="H4" i="13"/>
  <c r="I4" i="13"/>
  <c r="H3" i="15"/>
  <c r="I3" i="15"/>
  <c r="I4" i="15" s="1"/>
  <c r="C5" i="18" s="1"/>
  <c r="H3" i="14"/>
  <c r="I3" i="14"/>
  <c r="H4" i="14"/>
  <c r="I4" i="14"/>
  <c r="H5" i="14"/>
  <c r="I5" i="14"/>
  <c r="H6" i="14"/>
  <c r="I6" i="14"/>
  <c r="H7" i="14"/>
  <c r="I7" i="14"/>
  <c r="H8" i="14"/>
  <c r="I8" i="14"/>
  <c r="H9" i="14"/>
  <c r="I9" i="14"/>
  <c r="H10" i="14"/>
  <c r="I10" i="14"/>
  <c r="H11" i="14"/>
  <c r="I11" i="14"/>
  <c r="H12" i="14"/>
  <c r="I12" i="14"/>
  <c r="H13" i="14"/>
  <c r="I13" i="14"/>
  <c r="D7" i="16"/>
  <c r="H7" i="16" s="1"/>
  <c r="I2" i="16"/>
  <c r="I2" i="15"/>
  <c r="I2" i="14"/>
  <c r="I2" i="13"/>
  <c r="I2" i="12"/>
  <c r="I2" i="11"/>
  <c r="I2" i="10"/>
  <c r="I3" i="10" s="1"/>
  <c r="C10" i="18" s="1"/>
  <c r="I2" i="9"/>
  <c r="I2" i="8"/>
  <c r="I3" i="8" s="1"/>
  <c r="I2" i="7"/>
  <c r="I13" i="7" s="1"/>
  <c r="C13" i="18" s="1"/>
  <c r="I2" i="6"/>
  <c r="I2" i="5"/>
  <c r="I22" i="5" s="1"/>
  <c r="C15" i="18" s="1"/>
  <c r="I2" i="4"/>
  <c r="I2" i="3"/>
  <c r="I2" i="2"/>
  <c r="I2" i="17"/>
  <c r="I5" i="17" s="1"/>
  <c r="C3" i="18" s="1"/>
  <c r="H2" i="16"/>
  <c r="H2" i="15"/>
  <c r="H4" i="15" s="1"/>
  <c r="B5" i="18" s="1"/>
  <c r="H2" i="14"/>
  <c r="H2" i="13"/>
  <c r="H2" i="12"/>
  <c r="H2" i="11"/>
  <c r="H2" i="10"/>
  <c r="H3" i="10" s="1"/>
  <c r="B10" i="18" s="1"/>
  <c r="H2" i="9"/>
  <c r="H2" i="8"/>
  <c r="H3" i="8" s="1"/>
  <c r="H2" i="7"/>
  <c r="H13" i="7" s="1"/>
  <c r="B13" i="18" s="1"/>
  <c r="H2" i="6"/>
  <c r="H2" i="5"/>
  <c r="H22" i="5" s="1"/>
  <c r="B15" i="18" s="1"/>
  <c r="H2" i="4"/>
  <c r="H2" i="3"/>
  <c r="H2" i="2"/>
  <c r="H2" i="17"/>
  <c r="H5" i="17" s="1"/>
  <c r="B3" i="18" s="1"/>
  <c r="H3" i="16"/>
  <c r="I3" i="16"/>
  <c r="H4" i="16"/>
  <c r="I4" i="16"/>
  <c r="H5" i="16"/>
  <c r="I5" i="16"/>
  <c r="H6" i="16"/>
  <c r="I6" i="16"/>
  <c r="I28" i="2" l="1"/>
  <c r="C18" i="18" s="1"/>
  <c r="H28" i="2"/>
  <c r="B18" i="18" s="1"/>
  <c r="H15" i="14"/>
  <c r="B6" i="18" s="1"/>
  <c r="I9" i="12"/>
  <c r="C8" i="18" s="1"/>
  <c r="H5" i="11"/>
  <c r="B9" i="18" s="1"/>
  <c r="I14" i="14"/>
  <c r="I15" i="14" s="1"/>
  <c r="C6" i="18" s="1"/>
  <c r="I7" i="16"/>
  <c r="I8" i="16" s="1"/>
  <c r="C4" i="18" s="1"/>
  <c r="I6" i="13"/>
  <c r="C7" i="18" s="1"/>
  <c r="H9" i="12"/>
  <c r="B8" i="18" s="1"/>
  <c r="I5" i="11"/>
  <c r="C9" i="18" s="1"/>
  <c r="H5" i="13"/>
  <c r="H6" i="13" s="1"/>
  <c r="B7" i="18" s="1"/>
  <c r="H8" i="16"/>
  <c r="B4" i="18" s="1"/>
  <c r="B19" i="18" l="1"/>
  <c r="C24" i="19" s="1"/>
  <c r="C25" i="19" s="1"/>
  <c r="C19" i="18"/>
  <c r="D24" i="19" s="1"/>
  <c r="D25" i="19" s="1"/>
  <c r="C26" i="19" l="1"/>
  <c r="C27" i="19" s="1"/>
  <c r="C28" i="19" l="1"/>
</calcChain>
</file>

<file path=xl/sharedStrings.xml><?xml version="1.0" encoding="utf-8"?>
<sst xmlns="http://schemas.openxmlformats.org/spreadsheetml/2006/main" count="562" uniqueCount="287">
  <si>
    <t>Munkanem megnevezése</t>
  </si>
  <si>
    <t>Anyag összege</t>
  </si>
  <si>
    <t>Díj összege</t>
  </si>
  <si>
    <t>Ssz.</t>
  </si>
  <si>
    <t>Tételszám</t>
  </si>
  <si>
    <t>Tétel szövege</t>
  </si>
  <si>
    <t>Menny.</t>
  </si>
  <si>
    <t>Egység</t>
  </si>
  <si>
    <t>Anyag egységár</t>
  </si>
  <si>
    <t>Díj egységre</t>
  </si>
  <si>
    <t>Anyag összesen</t>
  </si>
  <si>
    <t>Díj összesen</t>
  </si>
  <si>
    <t>15-012-6.1</t>
  </si>
  <si>
    <t>m2</t>
  </si>
  <si>
    <t>Homlokzati csőállvány állítása állványcsőből mint munkaállvány, szintenkénti pallóterítéssel, korláttal, lábdeszkával, kétlábas, 0,60-0,90 m padlószélességgel, munkapadló távolság 2,00 m, 2,00 kN/m² terhelhetőséggel, állványépítés MSZ és</t>
  </si>
  <si>
    <t>alkalmazástechnikai kézikönyv szerint, 6,00 m munkapadló magasságig</t>
  </si>
  <si>
    <t>Munkanem összesen:</t>
  </si>
  <si>
    <t>Zsaluzás és állványozás</t>
  </si>
  <si>
    <t>21-003-5.1.1.2</t>
  </si>
  <si>
    <t>m3</t>
  </si>
  <si>
    <t>Munkaárok földkiemelése közművesített területen, kézi erővel, bármely konzisztenciájú talajban, dúcolás nélkül, 2,0 m² szelvényig, szigeteléshez III. talajosztály</t>
  </si>
  <si>
    <t>21-003-5.1.1.3</t>
  </si>
  <si>
    <t>Munkaárok földkiemelése közművesített területen, kézi erővel, bármely konzisztenciájú talajban, dúcolás nélkül, 2,0 m² szelvényig, alapozáshoz III. talajosztály</t>
  </si>
  <si>
    <t>21-004-4.2.2-0120723</t>
  </si>
  <si>
    <t>21-011-11.2</t>
  </si>
  <si>
    <t>db</t>
  </si>
  <si>
    <t>Irtás, föld- és sziklamunka</t>
  </si>
  <si>
    <t>23-003-3-0222210</t>
  </si>
  <si>
    <t>Síkalapozás</t>
  </si>
  <si>
    <t>31-000-2.2.1</t>
  </si>
  <si>
    <t>Vasbeton fal bontása, 15-25 cm vastagság között, C16/20 betonminőségig</t>
  </si>
  <si>
    <t>31-000-13.2</t>
  </si>
  <si>
    <t>Beton aljzatok, bontása 10 cm vastagságig, kavicsbetonból, salakbetonból</t>
  </si>
  <si>
    <t>31-001-1.2.2-0220648</t>
  </si>
  <si>
    <t>t</t>
  </si>
  <si>
    <t>31-001-2-0451503</t>
  </si>
  <si>
    <t>31-021-6.1.1.1-0222510</t>
  </si>
  <si>
    <t>Ferde vagy íves, sík és alulbordás vasbeton lemez készítése, (Rámpa) X0v(H), XC1, XC2, XC3 környezeti osztályú, kissé képlékeny vagy képlékeny konzisztenciájú betonból, 15°-os hajlásszög felett, egyoldali alsó zsaluzatra, kézi erővel, vibrátoros</t>
  </si>
  <si>
    <t>tömörítéssel, 12 cm vastagságig C16/20 - X0v(H) képlékeny kavicsbeton keverék CEM 32,5 pc. Dmax = 24 mm, m = 7,1 finomsági modulussal</t>
  </si>
  <si>
    <t>31-030-11.1.1.1-0012410</t>
  </si>
  <si>
    <t>képlékeny kavicsbeton keverék CEM 32,5 pc. Dmax = 24 mm, m = 6,7 finomsági modulussal</t>
  </si>
  <si>
    <t>31-051-1.1-0121110</t>
  </si>
  <si>
    <t>Járdakészítés betonból, 8 cm vastagságig, tükörkiemeléssel, 8 cm kavicságyazattal, szegéllyel, zsaluzattal, X0b(H) környezeti osztályú, kissé képlékeny konzisztenciájú betonból, saját levében simítva C16/20 - X0b(H) kissé képlékeny kavicsbeton keverék</t>
  </si>
  <si>
    <t>CEM 42,5 pc. Dmax = 16 mm, m = 6,4 finomsági modulussal</t>
  </si>
  <si>
    <t>31-051-2-0121110</t>
  </si>
  <si>
    <t>Térburkolat készítése 8 cm vastag betonból, tükörkiemeléssel, 16 m²-ként dilatálva, 8 cm kavicságyazattal,  saját levében simítva cementszórással, X0b(H) környezeti osztályú, kissé képlékeny konzisztenciájú betonból C16/20 - X0b(H) kissé képlékeny</t>
  </si>
  <si>
    <t>kavicsbeton keverék CEM 42,5 pc. Dmax = 16 mm, m = 6,4 finomsági modulussal</t>
  </si>
  <si>
    <t>Helyszíni beton és vasbeton munka</t>
  </si>
  <si>
    <t>33-000-21.1.1.1.1.1</t>
  </si>
  <si>
    <t>Válaszfal bontása, égetett agyag-kerámia termékekből, erősítő pillérrel vagy erősítő pillér nélkül falazva, kisméretű, mészhomok, magasított vagy nagyméretű téglából, 15 cm vastagságig, falazó, cementes mészhabarcsból falazva</t>
  </si>
  <si>
    <t>33-000-32.1</t>
  </si>
  <si>
    <t>Nyílásbontás, bármilyen égetett kerámia válaszfalban, 12 cm vastagságig</t>
  </si>
  <si>
    <t>33-011-1.1.2.1.2.1.1-0132202</t>
  </si>
  <si>
    <t>Falazás és egyéb kőművesmunka</t>
  </si>
  <si>
    <t>35-002-3-0110611</t>
  </si>
  <si>
    <t>Párafékező, párazáró fólia terítése 15 cm-es átfedéssel URSA SECO PRO 2 párafékező- és légzáró belső fólia sd=2 m, 118 gr/m2, Cikkszám: 7040912</t>
  </si>
  <si>
    <t>35-003-1.1-0410024</t>
  </si>
  <si>
    <t>Tetőlécezés Fenyő tetőléc 3-6,5 m 25x50 mm</t>
  </si>
  <si>
    <t>35-005-1.2.2-0211021</t>
  </si>
  <si>
    <t>35-006-6</t>
  </si>
  <si>
    <t>Falváz szerkezet készítése fenyőfűrészáruból  5/5- 10/5 méretekben</t>
  </si>
  <si>
    <t>35-011-1.1.1-0251506</t>
  </si>
  <si>
    <t>Faanyag gomba és rovarkártevő elleni megelőző védelme mázolási technológiával felhordott anyaggal PANNON-PROTECT KULBA FAVÉDŐ kül- és beltéri növelt hatékonyságú, oldószerbázisú faanyagvédő szer</t>
  </si>
  <si>
    <t>35-080-4.1-0310010</t>
  </si>
  <si>
    <t>fam3</t>
  </si>
  <si>
    <t>Szelemenek, székoszlopok, elhelyezése fém rögzítő talpakkal</t>
  </si>
  <si>
    <t>36-003-1.1.1.1.1-0414710</t>
  </si>
  <si>
    <t>Oldalfalvakolat készítése, kézi felhordással, zsákos kiszerelésű szárazhabarcsból, sima, normál mész-cement vakolat, 1 cm vastagságban LB-Knauf PRÉMIUM kézi alapvakolat, Cikkszám: K00215011</t>
  </si>
  <si>
    <t>36-005-21.2.2.1-0418235</t>
  </si>
  <si>
    <t>Vékonyvakolatok, színvakolatok felhordása alapozott, előkészített felületre, vödrös kiszerelésű anyagból, vizes bázisú, műgyanta kötőanyagú vékonyvakolat készítése, egy rétegben, 1 mm-es szemcsemérettel Capatect Faschenputz diszperziós vékonyvakolat,</t>
  </si>
  <si>
    <t>36-007-9.2-0415421</t>
  </si>
  <si>
    <t>Lábazati vakolatok; díszítő és lábazati műgyantás kötőanyagú vakolatréteg felhordása, kézi erővel, vödrös kiszerelésű anyagból Baumit MosaikTop (Baumit Mozaik) vakolat 2 mm-es szemcseméret, 24 féle szín, Cikkszám: 255201</t>
  </si>
  <si>
    <t>Vakolás és rabicolás</t>
  </si>
  <si>
    <t>37-000-1.2</t>
  </si>
  <si>
    <t>m³</t>
  </si>
  <si>
    <t>Égéstermék-elvezető rendszerek</t>
  </si>
  <si>
    <t>39-001-23.2.1-0123002</t>
  </si>
  <si>
    <t>39-003-1.2.2.6.1-0123002</t>
  </si>
  <si>
    <t>Szerelt gipszkarton álmennyezet fém vázszerkezetre (duplasoros), választható függesztéssel, csavarfejek és illesztések alapglettelve (Q2 minőségben),  nem látszó bordázattal, 40 cm bordatávolsággal (CD60/27), 10 m² összefüggő felület felett, 2 rtg.</t>
  </si>
  <si>
    <t>impregnált 12,5 mm vtg. gipszkarton borítással MASTERPLAST NORGIPS GKBI impregnált gipszkarton lap, 12,5 mm, függesztő huzallal, Cikkszám: 0732-12520000</t>
  </si>
  <si>
    <t>Szárazépítés</t>
  </si>
  <si>
    <t>41-006-1.1-0990331</t>
  </si>
  <si>
    <t>Tetőfedés</t>
  </si>
  <si>
    <t>42-000-2.1</t>
  </si>
  <si>
    <t>Lapburkolatok bontása padlóburkolat bármely méretű kőagyag, mozaik vagy tört mozaik (NOVA) lapból</t>
  </si>
  <si>
    <t>42-011-2.1.1.4.1-0215100</t>
  </si>
  <si>
    <t>Padlóburkolat hordozószerkezetének felületelőkészítése beltérben, beton alapfelületen önterülő felületkiegyenlítés készítése 5 mm átlagos rétegvastagságban Baumit Nivello Centro önterülő aljzatkiegyenlítő C35, 5-30 mm, Cikkszám: 956504</t>
  </si>
  <si>
    <t>42-012-1.1.1.1.1.2-0212001</t>
  </si>
  <si>
    <t>Fal-, pillér-, oszlopburkolat készítése beltérben, tégla, beton, vakolt alapfelületen, mázas kerámiával, kötésben vagy hálósan, 3-5 mm vtg. ragasztóba rakva, 1-10 mm fugaszélességgel, 10x10 - 20x20 cm közötti lapmérettel LB-Knauf BASIS/Bázis ragasztó, EN</t>
  </si>
  <si>
    <t>42-022-1.1.4.2.1.1-0212015</t>
  </si>
  <si>
    <t>Padlóburkolat készítése, beltérben Fokozottan csúszásmentes lappal kötésben vagy hálósan, 3-5 mm vtg. ragasztóba rakva, 1-10 mm fugaszélességgel, 20x20 - 40x40 cm közötti lapmérettel LB-Knauf S1 FLEX Flexibilis csempe- és járólapragasztó, nagyméretű</t>
  </si>
  <si>
    <t>burkolólapokhoz (max. 90x90 cm), Cikkszám: K00617331 LB-Knauf SILVERCOL Prémium flexibilis fugázó, EN 12004 szerinti CG2WA minősítéssel, Cikkszám: K00675**1</t>
  </si>
  <si>
    <t>42-022-1.2.1.2.1.1-0212015</t>
  </si>
  <si>
    <t>Padlóburkolat készítése, kültérben, hőterhelt felületen, tégla, beton, vakolt alapfelületen, gres, kőporcelán lappal, kötésben vagy hálósan, 3-5 mm vtg. ragasztóba rakva, 1-10 mm fugaszélességgel, 20x20 - 40x40 cm közötti lapmérettel LB-Knauf S1 FLEX</t>
  </si>
  <si>
    <t>Flexibilis csempe- és járólapragasztó, nagyméretű burkolólapokhoz (max. 90x90 cm), Cikkszám: K00617331 LB-Knauf SILVERCOL Prémium flexibilis fugázó, EN 12004 szerinti CG2WA minősítéssel, Cikkszám: K00675**1</t>
  </si>
  <si>
    <t>42-022-2.1.2.1.1-0212015</t>
  </si>
  <si>
    <t>m</t>
  </si>
  <si>
    <t>Lábazatburkolat készítése, beltérben, gres, kőporcelán lappal, egyenes, egysoros kivitelben, 3-5 mm ragasztóba rakva, 1-10 mm fugaszélességgel, 10 cm magasságig, 20x20 - 40×40 cm közötti lapmérettel LB-Knauf S1 FLEX Flexibilis csempe- és járólapragasztó,</t>
  </si>
  <si>
    <t>nagyméretű burkolólapokhoz (max. 90x90 cm), Cikkszám: K00617331 LB-Knauf SILVERCOL Prémium flexibilis fugázó, EN 12004 szerinti CG2WA minősítéssel, Cikkszám: K00675**1</t>
  </si>
  <si>
    <t>42-042-11.1-0312051</t>
  </si>
  <si>
    <t>PVC burkolat fektetése kiegyenlített aljzatra, habosított, heterogén PVC-lemezből (ragasztó anyag külön tételben kiírva) Tarkett Tapiflex Essential 50 heterogén PVC burkolat, PUR felületnemesítés, 3,15 mm vtg., 0,5 mm kopt. rtg., 2 m x 23 m, 40 szín</t>
  </si>
  <si>
    <t>Aljzatkészítés, hideg- és melegburkolat készítése</t>
  </si>
  <si>
    <t>43-000-8</t>
  </si>
  <si>
    <t>43-002-1.2-0147901</t>
  </si>
  <si>
    <t>43-002-11.2-0147914</t>
  </si>
  <si>
    <t>Bádogozás</t>
  </si>
  <si>
    <t>44-000-1.2</t>
  </si>
  <si>
    <t>Fa vagy műanyag nyílászáró szerkezetek bontása, ajtó, ablak vagy kapu, 2,01-4,00 m² között</t>
  </si>
  <si>
    <t>44-002-2-0184110</t>
  </si>
  <si>
    <t>44-011-1.1.1-0167401</t>
  </si>
  <si>
    <t>44-011-1.1.1-0167402</t>
  </si>
  <si>
    <t>44-011-1.1.1-0167405</t>
  </si>
  <si>
    <t>44-011-1.1.1-0167421</t>
  </si>
  <si>
    <t>44-011-1.1.1-0167481</t>
  </si>
  <si>
    <t>44-011-1.1.1-0167488</t>
  </si>
  <si>
    <t>44-011-1.1.2-0168518</t>
  </si>
  <si>
    <t>44-012-1.1.1.5.1-0221862</t>
  </si>
  <si>
    <t>44-012-1.1.1.5.1-0222362</t>
  </si>
  <si>
    <t>44-012-1.1.1.5.4-0221807</t>
  </si>
  <si>
    <t>44-012-1.1.2.6.1-0215689</t>
  </si>
  <si>
    <t>44-012-1.1.2.7.1-0221867</t>
  </si>
  <si>
    <t>44-012-1.1.2.7.1-0221871</t>
  </si>
  <si>
    <t>44-012-1.1.2.7.1-0222372</t>
  </si>
  <si>
    <t>44-012-1.1.2.7.2-0221833</t>
  </si>
  <si>
    <t>44-012-1.1.2.7.4-0221814</t>
  </si>
  <si>
    <t>44-012-1.1.2.7.4-0222314</t>
  </si>
  <si>
    <t>44-013-1.1.2.7.6-0167321</t>
  </si>
  <si>
    <t>Fa- és műanyag szerkezet elhelyezése</t>
  </si>
  <si>
    <t>45-001-1.1.3.1-0134011</t>
  </si>
  <si>
    <t>45-001-1.1.3.1-0134013</t>
  </si>
  <si>
    <t>45-001-1.1.3.1-0134015</t>
  </si>
  <si>
    <t>45-001-1.1.3.1-0134646</t>
  </si>
  <si>
    <t>45-001-2.1.1-0134085</t>
  </si>
  <si>
    <t>45-001-2.1.1-0134086</t>
  </si>
  <si>
    <t>45-001-2.1.1-0134088</t>
  </si>
  <si>
    <t>45-001-31.1.1.1.1-0134486</t>
  </si>
  <si>
    <t>45-004-2-0180301</t>
  </si>
  <si>
    <t>Fém nyílászáró és épületlakatos-szerkezet elhelyezése</t>
  </si>
  <si>
    <t>47-000-1.21.2.1.1.1-0320612</t>
  </si>
  <si>
    <t>Belső festéseknél felület előkészítése, részmunkák; glettelés, műanyag kötőanyagú glettel (simítótapasszal), vakolt felületen, bármilyen padozatú helyiségben, tagolatlan felületen NIVELIN por alakú beltéri glett</t>
  </si>
  <si>
    <t>47-011-15.1.1.1-0151322</t>
  </si>
  <si>
    <t>47-021-12.3.1-0131032</t>
  </si>
  <si>
    <t>47-021-21.3.1-0130701</t>
  </si>
  <si>
    <t>47-031-3.12.2.2-0418751</t>
  </si>
  <si>
    <t>Külső fafelületek lazúrozása, gyalult felületen, oldószeres lazúrral, két rétegben, tagolt felületen REVCO Wood-Line falazúr, natúr</t>
  </si>
  <si>
    <t>Felületképzés</t>
  </si>
  <si>
    <t>48-002-1.3.1.2-0099009</t>
  </si>
  <si>
    <t>48-005-1.4.1.1-0095511</t>
  </si>
  <si>
    <t>48-005-1.91.2-0417102</t>
  </si>
  <si>
    <t>48-007-11.21.1-0118006</t>
  </si>
  <si>
    <t>48-007-21.1.1.2-0093281</t>
  </si>
  <si>
    <t>expandált polisztirol keményhab hőszigetelő lemez, 500x1000x160</t>
  </si>
  <si>
    <t>48-007-21.1.1.3-0093185</t>
  </si>
  <si>
    <t>48-007-31.1.2-0092024</t>
  </si>
  <si>
    <t>48-007-41.1.1.1.1-0090011</t>
  </si>
  <si>
    <t>48-007-41.1.2.1-0093116</t>
  </si>
  <si>
    <t>48-007-41.3.1.2-0090740</t>
  </si>
  <si>
    <t>48-010-1.3.1.1-0118001</t>
  </si>
  <si>
    <t>48-010-1.6.2.1-0093365</t>
  </si>
  <si>
    <t>Szigetelés</t>
  </si>
  <si>
    <t>Összesen:</t>
  </si>
  <si>
    <t>.</t>
  </si>
  <si>
    <t xml:space="preserve">Csongrád Város Önkormányzata           </t>
  </si>
  <si>
    <t xml:space="preserve">                                       </t>
  </si>
  <si>
    <t xml:space="preserve">6640 Csongrád, Kossuth ut 7.           </t>
  </si>
  <si>
    <t xml:space="preserve">A munka leírása:                       </t>
  </si>
  <si>
    <t xml:space="preserve">Sághy Mihály központi konyha felújítása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</si>
  <si>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</si>
  <si>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</si>
  <si>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</si>
  <si>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</si>
  <si>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</si>
  <si>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</si>
  <si>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</si>
  <si>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</si>
  <si>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</si>
  <si>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</si>
  <si>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</si>
  <si>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</si>
  <si>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Földelszállítás Önkormányzati deponiába 10 km-en belül</t>
  </si>
  <si>
    <t>23-003-3-0222211</t>
  </si>
  <si>
    <t>Törmelék elszállítás Önkormányzati deponiába 10 km-en belül</t>
  </si>
  <si>
    <t>Talajjavító réteg készítése vonalas létesítményeknél, 3,00 m szélesség felett, osztályozatlan kavicsból Természetes szemmegoszlású kavics, THK  0/32 Q-TT, Ártánd. 10 cm átlagos vastagságban</t>
  </si>
  <si>
    <t>48-000-1.1/M</t>
  </si>
  <si>
    <t>48-K</t>
  </si>
  <si>
    <r>
      <t xml:space="preserve">Műanyag kültéri nyílászárók elhelyezése előre kihagyott falnyílásba, hőszigetelt, fokozott légzárású felülvilágítóval kétszárnyú ajtóval tömítés nélkül (szerelvényezve, finom beállítással), 134 x 330 cm </t>
    </r>
    <r>
      <rPr>
        <b/>
        <sz val="10"/>
        <color theme="1"/>
        <rFont val="Times New Roman CE"/>
        <charset val="238"/>
      </rPr>
      <t xml:space="preserve">AJ-03 </t>
    </r>
  </si>
  <si>
    <r>
      <t xml:space="preserve">Műanyag  nyílászárók elhelyezése előre kihagyott falnyílásba, tömítés nélkül (szerelvényezve, finom beállítással), 5,01-10,00 m kerület között nyíló ajtó,, mérete: 100 x  210 cm </t>
    </r>
    <r>
      <rPr>
        <b/>
        <sz val="10"/>
        <color theme="1"/>
        <rFont val="Times New Roman CE"/>
        <charset val="238"/>
      </rPr>
      <t>AJ-05</t>
    </r>
  </si>
  <si>
    <r>
      <t xml:space="preserve">Műanyag beltéri nyílászárók elhelyezése  efelé nyíló üvegezett kétszárnyú beltéri ajtó, mérete: 150 x  210 cm </t>
    </r>
    <r>
      <rPr>
        <b/>
        <sz val="10"/>
        <color theme="1"/>
        <rFont val="Times New Roman CE"/>
        <charset val="238"/>
      </rPr>
      <t>AJ-06</t>
    </r>
  </si>
  <si>
    <r>
      <t xml:space="preserve">Műanyag beltéri nyílászárók elhelyezése  efelé nyíló üvegezett kétszárnyú beltéri ajtó, mérete: 100 x  210 cm </t>
    </r>
    <r>
      <rPr>
        <b/>
        <sz val="10"/>
        <color theme="1"/>
        <rFont val="Times New Roman CE"/>
        <charset val="238"/>
      </rPr>
      <t>AJ-08</t>
    </r>
  </si>
  <si>
    <r>
      <t xml:space="preserve">Beltéri ajtók, alapozott acél ajtótok elhelyezése, saroktok szerelésével, Jobbos/Balos falcolt ajtólaphoz EPDM tömítőprofillal, téglafalba való beépítéssel, 625x2000-2000x2125 mm névleges méretig Hörmann 1 részes saroktok, névleges méret 90 x 210 cm </t>
    </r>
    <r>
      <rPr>
        <b/>
        <sz val="10"/>
        <color theme="1"/>
        <rFont val="Times New Roman CE"/>
        <charset val="238"/>
      </rPr>
      <t>AJ-09</t>
    </r>
  </si>
  <si>
    <r>
      <t>Beltéri ajtók, alapozott acél ajtótok elhelyezése, saroktok szerelésével, Jobbos/Balos falcolt ajtólaphoz EPDM tömítőprofillal, téglafalba való beépítéssel, 625x2000-2000x2125 mm névleges méretig Hörmann 1 részes saroktok, névleges méret:87 x 210 cmmm</t>
    </r>
    <r>
      <rPr>
        <b/>
        <sz val="10"/>
        <color theme="1"/>
        <rFont val="Times New Roman CE"/>
        <charset val="238"/>
      </rPr>
      <t xml:space="preserve"> AJ-10</t>
    </r>
  </si>
  <si>
    <r>
      <t xml:space="preserve">Beltéri ajtók, alapozott acél ajtótok elhelyezése, saroktok szerelésével, Jobbos/Balos falcolt ajtólaphoz EPDM tömítőprofillal, téglafalba való beépítéssel, 625x2000-2000x2125 mm névleges méretig Hörmann 1 részes saroktok, névleges méret:75 x 210 cm </t>
    </r>
    <r>
      <rPr>
        <b/>
        <sz val="10"/>
        <color theme="1"/>
        <rFont val="Times New Roman CE"/>
        <charset val="238"/>
      </rPr>
      <t>AJ-11</t>
    </r>
  </si>
  <si>
    <r>
      <t xml:space="preserve">Harmónika ajtó műanyagból, mérete: 65 x  210 </t>
    </r>
    <r>
      <rPr>
        <b/>
        <sz val="10"/>
        <color theme="1"/>
        <rFont val="Times New Roman CE"/>
        <charset val="238"/>
      </rPr>
      <t>AJ-12</t>
    </r>
  </si>
  <si>
    <t>Peremszigetelés elhelyezése aljzatbetonozások előtt</t>
  </si>
  <si>
    <t>15-012-6.3</t>
  </si>
  <si>
    <t>21-011-13</t>
  </si>
  <si>
    <t>21-011-15</t>
  </si>
  <si>
    <t>Bontott padozat alatti földkiemelés, deponiába történő kihordással</t>
  </si>
  <si>
    <t>Építési hulladék konténeres elszállítása, lerakása, lerakóhelyi díjjal, 4,0 m³-es konténerbe</t>
  </si>
  <si>
    <t>Beton sávalap készítése terv szerinti betonminőségben</t>
  </si>
  <si>
    <t>Szerelőbeton készítése 6 cm-es vastagságig C12-es  betonminőségben</t>
  </si>
  <si>
    <t>31-051-2-0121112</t>
  </si>
  <si>
    <t>33-011-1.1.2.1.2.1.1-0132204</t>
  </si>
  <si>
    <t>Válaszfal építése, égetett agyag-kerámia termékekből, nútféderes elemekből, 100 mm falvastagságban, 500x238x100 mm-es méretű válaszfallapból, falazó, cementes mészhabarcsba falazva BAKONYTHERM 10/50 N+F válaszfal, 500x238×100 mm, (Hf10-mc) falazó, cementes mészhabarcs</t>
  </si>
  <si>
    <t>Vízálló, műgyantával stabilizált faforgácslap (OSB) elhelyezése négy oldalt nútolt kivitelben, függőleges vagy vízszintes felületen, két rétegben Vízálló faforgácslap (OSB), négyoldalt nútolt, 2500x625x15 mm méretű 2 rétegben</t>
  </si>
  <si>
    <t>Cserepeslemez fedés készítése színes műanyagbevonatú horganyzott acél  lemezből, 8° felett, egyszerű nyereg vagy félnyereg tetőnélcserepeslemez 0,5 mm vtg. standard színben</t>
  </si>
  <si>
    <r>
      <t xml:space="preserve">Műanyag beltéri nyílászárók elhelyezése  efelé nyíló tele AKM beltéri ajtó, mérete: 105 x  210 cm </t>
    </r>
    <r>
      <rPr>
        <b/>
        <sz val="10"/>
        <rFont val="Times New Roman CE"/>
        <charset val="238"/>
      </rPr>
      <t>AJ-07</t>
    </r>
  </si>
  <si>
    <r>
      <t xml:space="preserve">Műanyag kültéri nyílászárók elhelyezése előre kihagyott falnyílásba, hőszigetelt, fokozott légzárású bejárati ajtó, tömítés nélkül (szerelvényezve, finom beállítással), 5,01-10,00 m kerület között Kifelé nyíló felülvilágítóval bejárati ajtó, mérete: 90 x  289 cm </t>
    </r>
    <r>
      <rPr>
        <b/>
        <sz val="10"/>
        <color theme="1"/>
        <rFont val="Times New Roman CE"/>
        <charset val="238"/>
      </rPr>
      <t>AJ-01</t>
    </r>
  </si>
  <si>
    <r>
      <t xml:space="preserve">Műanyag kültéri nyílászárók elhelyezése előre kihagyott falnyílásba, hőszigetelt, fokozott légzárású bejárati ajtó, tömítés nélkül (szerelvényezve, finom beállítással), 5,01-10,00 m kerület között Kifelé nyíló felülvilágítóval bejárati ajtó, mérete: 280 x  291 cm </t>
    </r>
    <r>
      <rPr>
        <b/>
        <sz val="10"/>
        <color theme="1"/>
        <rFont val="Times New Roman CE"/>
        <charset val="238"/>
      </rPr>
      <t>AJ-02</t>
    </r>
  </si>
  <si>
    <r>
      <t xml:space="preserve">Műanyag kültéri nyílászárók, hőszigetelt, fokozott légzárású ablak elhelyezése előre kihagyott falnyílásba, tömítés nélkül (szerelvényezve, finombeállítással), 4,00 m kerület felett hatkamrás profil, egyszárnyú, fix fix ablak, fehér, víztiszta és opál üvegezéssel Uw &lt;= 1,15 W/m2K 90/90 + 90 cm </t>
    </r>
    <r>
      <rPr>
        <b/>
        <sz val="10"/>
        <color theme="1"/>
        <rFont val="Times New Roman CE"/>
        <charset val="238"/>
      </rPr>
      <t>AB-02-1</t>
    </r>
  </si>
  <si>
    <r>
      <t xml:space="preserve">Műanyag kültéri nyílászárók, hőszigetelt, fokozott légzárású ablak elhelyezése előre kihagyott falnyílásba, tömítés nélkül (szerelvényezve, finombeállítással), 4,00 m kerület felett hatkamrás profil, egyszárnyú, fix  profilú fix ablak, fehér, Uw &lt;= 1,15 W/m2K 90 x 180 cm </t>
    </r>
    <r>
      <rPr>
        <b/>
        <sz val="10"/>
        <color theme="1"/>
        <rFont val="Times New Roman CE"/>
        <charset val="238"/>
      </rPr>
      <t>AB-01-1</t>
    </r>
  </si>
  <si>
    <r>
      <t xml:space="preserve">Műanyag kültéri nyílászárók, hőszigetelt, fokozott légzárású ablak elhelyezése előre kihagyott falnyílásba, tömítés nélkül (szerelvényezve, finombeállítással), 4,00 m kerület felett hatkamrás profil, egyszárnyú, szúnyoghálóval bukó, fehér, víztiszta és opál üvegezéssel Uw &lt;= 1,15 W/m2K 90/90 + 90 cm </t>
    </r>
    <r>
      <rPr>
        <b/>
        <sz val="10"/>
        <color theme="1"/>
        <rFont val="Times New Roman CE"/>
        <charset val="238"/>
      </rPr>
      <t>AB-02-2</t>
    </r>
  </si>
  <si>
    <r>
      <t xml:space="preserve">Műanyag kültéri nyílászárók, hőszigetelt, fokozott légzárású ablak elhelyezése előre kihagyott falnyílásba, tömítés nélkül (szerelvényezve, finombeállítással), 4,00 m kerület felett hatkamrás profil, egyszárnyú,  bukó-nyíló ablak, fehér,  Uw &lt;= 1,15 W/m2K 90 x 180 cm </t>
    </r>
    <r>
      <rPr>
        <b/>
        <sz val="10"/>
        <color theme="1"/>
        <rFont val="Times New Roman CE"/>
        <charset val="238"/>
      </rPr>
      <t>AB-01-2</t>
    </r>
    <r>
      <rPr>
        <sz val="10"/>
        <color theme="1"/>
        <rFont val="Times New Roman CE"/>
        <charset val="238"/>
      </rPr>
      <t>, szúnyoghálóval</t>
    </r>
  </si>
  <si>
    <r>
      <t xml:space="preserve">Műanyag beltéri nyílászárók (szerelvényezve, finombeállítással), 4,00 m kerületig,  egyszárnyú toló profilú toló ablak, fehér, 1 réteg 6mm-es üveggel, beltéri TOLÓ sínes 120 x 120 cm </t>
    </r>
    <r>
      <rPr>
        <b/>
        <sz val="10"/>
        <rFont val="Times New Roman CE"/>
        <charset val="238"/>
      </rPr>
      <t>AB-08</t>
    </r>
  </si>
  <si>
    <r>
      <t xml:space="preserve">Műanyag kültéri nyílászárók, hőszigetelt, fokozott légzárású ablak elhelyezése előre kihagyott falnyílásba, tömítés nélkül (szerelvényezve, finombeállítással), 4,00 m kerület felett hatkamrás profil, egyszárnyú, bukó-nyíló víztiszta és opál üvegezéssel bukó-nyíló ablak, fehér, Uw &lt;= 1,15 W/m2K 100/90+ 90 cm, szúnyoghálóval </t>
    </r>
    <r>
      <rPr>
        <b/>
        <sz val="10"/>
        <color theme="1"/>
        <rFont val="Times New Roman CE"/>
        <charset val="238"/>
      </rPr>
      <t>AB-04</t>
    </r>
  </si>
  <si>
    <r>
      <t xml:space="preserve">Műanyag kültéri nyílászárók, hőszigetelt, fokozott légzárású ablak elhelyezése előre kihagyott falnyílásba, tömítés nélkül (szerelvényezve, finombeállítással), 4,00 m kerület felett ötkamrás profil, kétszárnyú vagy többszárnyú, szúnyoghálóval középnyíló bukó-nyílóműanyag bukó-nyíló ablak, kétszárnyú fehér, Uw &lt;= 1,15 W/m2K hőszigetelt üvegezéssel 260 x 150 cm </t>
    </r>
    <r>
      <rPr>
        <b/>
        <sz val="10"/>
        <color theme="1"/>
        <rFont val="Times New Roman CE"/>
        <charset val="238"/>
      </rPr>
      <t>AB-06</t>
    </r>
  </si>
  <si>
    <r>
      <t xml:space="preserve">Műanyag beltéri nyílászárók (szerelvényezve, finombeállítással), 4,00 m kerületig,  egyszárnyú toló profilú toló ablak, fehér, 1 réteg 6mm-es üveggel, beltéri TOLÓ sínes 100 x 120 cm </t>
    </r>
    <r>
      <rPr>
        <b/>
        <sz val="10"/>
        <color theme="1"/>
        <rFont val="Times New Roman CE"/>
        <charset val="238"/>
      </rPr>
      <t>AB-07</t>
    </r>
  </si>
  <si>
    <r>
      <t xml:space="preserve">Műanyag kültéri nyílászárók, hőszigetelt, fokozott légzárású ablak elhelyezése előre kihagyott falnyílásba, tömítés nélkül (szerelvényezve, finombeállítással), 4,00 m kerületig, hatkamrás profil, egyszárnyú bukó-nyíló ablak, fehér,  Uw &lt;= 1,15 W/m2K  90 x 60 cm szúnyoghálóval </t>
    </r>
    <r>
      <rPr>
        <b/>
        <sz val="10"/>
        <color theme="1"/>
        <rFont val="Times New Roman CE"/>
        <charset val="238"/>
      </rPr>
      <t>AB-05</t>
    </r>
  </si>
  <si>
    <r>
      <t xml:space="preserve">Műanyag kültéri nyílászárók, hőszigetelt, fokozott légzárású ablak elhelyezése előre kihagyott falnyílásba, tömítés nélkül (szerelvényezve, finombeállítással), 4,00 m kerületig, hatkamrás profil, egyszárnyú bukó-nyíló víztiszta és opál üvegezéssel profilú bukó-nyíló ablak, fehér,  Uw &lt;= 1,15 W/m2K 80 x 90 + 90 cm szúnyoghálóval </t>
    </r>
    <r>
      <rPr>
        <b/>
        <sz val="10"/>
        <color theme="1"/>
        <rFont val="Times New Roman CE"/>
        <charset val="238"/>
      </rPr>
      <t>AB-03</t>
    </r>
  </si>
  <si>
    <r>
      <t xml:space="preserve">WC ajtó nyíló és fix részekkel, 28 mm-es laminált bútorlap eloxált alumínium élzárással. 150 mm-es rozsdamentes lábalátámasztással, rozsdamentes ajtópántokkal.  </t>
    </r>
    <r>
      <rPr>
        <b/>
        <sz val="10"/>
        <color theme="1"/>
        <rFont val="Times New Roman CE"/>
        <charset val="238"/>
      </rPr>
      <t>AJ-13</t>
    </r>
  </si>
  <si>
    <r>
      <t>Beltéri ajtólapok elhelyezése, kiegészítő szerelvények nélkül, 40 mm vastag papír rácsbetétes, 3 oldalon falcolt ajtólappal, 0,6 mm vastag felületkezelt acéllemezből, 750×2000-1250x2250 mm névleges méretig, egyszárnyú tömör ajtólappal Hörmann ZK beltéri ajtólap, névleges méret: 750 x 2000 mm, RAL 9016 színben</t>
    </r>
    <r>
      <rPr>
        <b/>
        <sz val="10"/>
        <color theme="1"/>
        <rFont val="Times New Roman CE"/>
        <charset val="238"/>
      </rPr>
      <t xml:space="preserve"> AJ-11</t>
    </r>
  </si>
  <si>
    <r>
      <t xml:space="preserve">Beltéri ajtólapok elhelyezése, kiegészítő szerelvények nélkül, 40 mm vastag papír rácsbetétes, 3 oldalon falcolt ajtólappal, 0,6 mm vastag felületkezelt acéllemezből, 750×2000-1250x2250 mm névleges méretig, egyszárnyú tömör ajtólappal Hörmann ZK beltéri ajtólap, névleges méret: 90 x 210 RAL 9016 színben </t>
    </r>
    <r>
      <rPr>
        <b/>
        <sz val="10"/>
        <color theme="1"/>
        <rFont val="Times New Roman CE"/>
        <charset val="238"/>
      </rPr>
      <t>AJ-09</t>
    </r>
  </si>
  <si>
    <r>
      <t xml:space="preserve">Beltéri ajtólapok elhelyezése, kiegészítő szerelvények nélkül, 40 mm vastag papír rácsbetétes, 3 oldalon falcolt ajtólappal, 0,6 mm vastag felületkezelt acéllemezből, 750×2000-1250x2250 mm névleges méretig, egyszárnyú tömör ajtólappal Hörmann ZK beltéri ajtólap, névleges méret: 87 x 210  RAL 9016 színben  </t>
    </r>
    <r>
      <rPr>
        <b/>
        <sz val="10"/>
        <color theme="1"/>
        <rFont val="Times New Roman CE"/>
        <charset val="238"/>
      </rPr>
      <t>AJ-10</t>
    </r>
  </si>
  <si>
    <r>
      <t xml:space="preserve">Tűzgátló ajtóelem beépítése, sarok-, gipszkarton-, falazós-, blokktokkal, tömítőprofillal, tűzgátló kilincsgarnitúrával, önzáródó kivitelben, biztonsági csapokkal, porszórt alapozással, (RAL9002) egyszárnyú kivitelben, 30 perces tűzgátlási értékkel (T30)  tűzgátló ajtóelem acéltokkal, fekete kilinccsel, névleges méret: 105 x 210 cm mm, alapozott </t>
    </r>
    <r>
      <rPr>
        <b/>
        <sz val="10"/>
        <color theme="1"/>
        <rFont val="Times New Roman CE"/>
        <charset val="238"/>
      </rPr>
      <t>AJ-04</t>
    </r>
  </si>
  <si>
    <t>Diszperziós festés műanyag bázisú vizes-diszperziós  fehér vagy gyárilag színezett festékkel, új vagy régi lekapart, előkészített alapfelületen, vakolaton, két rétegben, tagolatlan sima felületen Supralux Tilatex beltéri falfesték, fehér</t>
  </si>
  <si>
    <t>Homlokzati hőszigetelés, üvegszövetháló-erősítéssel,(mechanikai rögzítéssel, felületi zárással valamint kiegészítő profilokkal), egyenes él-képzésű,  EPS hőszigetelő lapokkal, ragasztóporból képzett ragasztóba, tagolatlan,</t>
  </si>
  <si>
    <t>Homlokzati hőszigetelés, üvegszövetháló-erősítéssel,(mechanikai rögzítéssel, felületi zárással valamint kiegészítő profilokkal, normál homlokzati kőzetgyapot hőszigetelő lapokkal, ragasztóporból képzett ragasztóba, tagolatlan, sík,</t>
  </si>
  <si>
    <t>Külső fal; Homlokzati fal hő- és hangszigetelése, falazott vagy monolit vasbeton szerkezeten, függőleges felületen, (mechanikai rögzítéssel, felületi zárással valamint kiegészítő profilokkal) vékonyvakolat alatti méretstabil expandált polisztirolhab lemezzel BACHL Nikecell EPS 80H homlokzati</t>
  </si>
  <si>
    <t>48-010-1.6.2.1-0065726</t>
  </si>
  <si>
    <t>48-010-1.6.2.1-0065724</t>
  </si>
  <si>
    <t>48-010-1.6.2.1-0065725</t>
  </si>
  <si>
    <t>K</t>
  </si>
  <si>
    <t>EPS H-80 20-50 mm kávákban</t>
  </si>
  <si>
    <t>Mobil WC bérleti díj elszámolása, szállítással, heti karbantartással</t>
  </si>
  <si>
    <t>tétel</t>
  </si>
  <si>
    <t>Felelős műszaki vezető</t>
  </si>
  <si>
    <t>Felvonulási költségek: ideiglenes áram, felvonulsái terület előkészítése, irodakonténer</t>
  </si>
  <si>
    <t>Felvonulási létesítmények</t>
  </si>
  <si>
    <t>Egy pallószintű belső állvány készítése</t>
  </si>
  <si>
    <t>Műanyag könyöklő belső oldalon, festett alumínium párkány külső oldalon. Pur habba ágyazva, szilikon kihúzással</t>
  </si>
  <si>
    <t>PE fólia technológiai szigetelés elhelyezése aljzatban</t>
  </si>
  <si>
    <t xml:space="preserve">Hegesztett betonacél háló szerelése tartószerkezetbe  építési síkháló; 5,00 x 2,15 m; 100 x 100 mm osztással Ø 4,20 / 4,20 </t>
  </si>
  <si>
    <t>45-001-1.3-0680041</t>
  </si>
  <si>
    <t>Acél tetőszerkezetek készítése rétegrend szerinti acél szelvényekből</t>
  </si>
  <si>
    <t>Tetőszerkezet és falváz</t>
  </si>
  <si>
    <t xml:space="preserve">Falfedések, párkányok bontása,100 cm kiterített szélességig </t>
  </si>
  <si>
    <t>Külső fal; Homlokzati fal hő- és hangszigetelése, falazott vagy monolit vasbeton szerkezeten, függőleges felületen, (mechanikai rögzítéssel, felületi zárással valamint kiegészítő profilokkal) vékonyvakolat alatti méretstabil XPS lemezzel 140mm vastagságban</t>
  </si>
  <si>
    <t>Beton aljzat készítése helyszínen kevert betonból, kézi továbbítással és bedolgozással, merev aljzatra, tartószerkezetre léccel lehúzva, kavicsbetonból, C 8/10 - C 16/20 kissé képlékeny konzisztenciájú betonból, 8-10 cm vastagságig C16/20 - XN(H) kissé</t>
  </si>
  <si>
    <t>Csapadékvíz elleni szigetelés; egy rétegben, minimum 1,0 mm vastag lágy PVC vagy PIB lemezzel, átlapolások forrólevegős hegesztésével Mapeplan 15M szöveterősítéses, 1,5 mm vastag lágy PVC szigetelőlemez, mechanikus rögzítéssel</t>
  </si>
  <si>
    <t xml:space="preserve">Betonacél helyszíni szerelése  függőleges vagy vízszintes tartószerkezetbe, bordás betonacélból, 12-20 mm átmérő között Bordás betonacél, szálban, B60.50  </t>
  </si>
  <si>
    <t>12004 szerinti C1T minősítéssel, beltéri lapokhoz, Cikkszám: K00617011 LB-Knauf Colorin fugázó, EN 13888 szerinti CG2 minősítéssel, fehér, Cikkszám: K00625***</t>
  </si>
  <si>
    <t xml:space="preserve">Korróziógátló alapozás  korláton, műgyanta kötőanyagú, oldószertartalmú festékkel Supralux Koralkyd korroziógátló alapozó, vörös, EAN: 5992451106033 </t>
  </si>
  <si>
    <t>Acélfelületek közbenső festése korláton, kerítésen kötőanyagú, oldószeres festékkel Trinát alapozófesték, fehér 100, EAN: 5995061117031</t>
  </si>
  <si>
    <t>Rámpakorlát,  készítése elhelyezése fészekbe vagy kőcsavaros rögzítéssel. Festett kivitelben.</t>
  </si>
  <si>
    <t>Meglévő tetőszigetelés előkészítése, perforálása, sarkok megerősítése. EPS szigetelőlemezzel történő lejtéskialakítással, leterhelő 5cm vastag C16 betonminőségű felbetonnal</t>
  </si>
  <si>
    <t>Talajnedvesség elleni szigetelés; Padlószigetelés, egy rétegben bitumenes lemezzel, aljzathoz foltonként vagy sávokban olvasztásos ragasztással, átlapolásoknál teljes felületen</t>
  </si>
  <si>
    <t>Kenhető vízszigetelés készítése egy komponensű anyagból, 1 rétegben; vizes helyiségek padozata, 10 cm-es függőleges felhajtással, tusolók, mosdók környéki csempe burkolatoknál</t>
  </si>
  <si>
    <t>Egyedi magas attika kialakítás felső ill. belső oldali EPS100 100mm vastag hőszigeteléssel (külön tételben költségelve), dűbelezett impregnált fenyőpallóval és 20mm OSB fogadó felület kiképzéssel, geotextil elválasztó réteggel ill. 1,5mm vastag PVC vízszigeteléssel,  fóliabádog cseppentővel</t>
  </si>
  <si>
    <t>függőleges falon ROCKWOOL Frontrock Max E vakolható, inhomogén kőzetgyapot lemez</t>
  </si>
  <si>
    <t>Gipszkarton borítás készítése 2 rtg. impregnált, 12,5 mm vtg. gipszkarton borítással bővítés falszerkezetében.</t>
  </si>
  <si>
    <t>NORGIPS GKBI impregnált gipszkarton lap, 12,5 mm</t>
  </si>
  <si>
    <t>Építőmesteri munkák (módosított költségvetés)</t>
  </si>
  <si>
    <t>Gázfogadó felöli belső fal hőszigetelése 12cm vastagságú EPS 200-as hőszigeteléssel, függőleges felületen, (mechanikai rögzítéssel, felületi zárással valamint kiegészítő profilokkal), ragasztóágyba helyezett üvegszövet erősítéssel, festett felületképzéssel</t>
  </si>
  <si>
    <t>Geotextil terítése tető rétegrendben, vízszintes és függőleges felületen</t>
  </si>
  <si>
    <t>Lapostető hő- és hangszigetelése; vízszintes és függőleges felületen.  EPS100, 10 cm vastag hőszigetelő lemezzel.</t>
  </si>
  <si>
    <t>Lapostető hő- és hangszigetelése; vízszintes felületen.  EPS150, 6 cm vastag hőszigetelő lemezzel, ideiglenes PUR rögzítéssel</t>
  </si>
  <si>
    <t>5/a</t>
  </si>
  <si>
    <t>5/b</t>
  </si>
  <si>
    <t>48-007-11.21.1-0118006m</t>
  </si>
  <si>
    <t>Mennyezet  hőszigetelése, expandált polisztirolhab lemezzel ISOVER EPS 80F 10 polisztirolhab lemez 100 mm,  1000*500 mm lemezméret, egyenes él. Átjáróban</t>
  </si>
  <si>
    <t>Külső fal; Homlokzati fal hő- és hangszigetelése, függőleges felületen, (mechanikai rögzítéssel, felületi zárással valamint kiegészítő profilokkalvékonyvakolat alatti formahabosított, kőzetgyapot lemez 50 mm, bővítményen</t>
  </si>
  <si>
    <t>Külső fal; Homlokzati fal hő- és hangszigetelése, függőleges felületen, (mechanikai rögzítéssel, felületi zárással valamint kiegészítő profilokkalvékonyvakolat alatti formahabosított,expandált polisztirolhab lemezzel (EPS80) hőszigetelő lemez 50 mm, bővítményen</t>
  </si>
  <si>
    <t>8/a</t>
  </si>
  <si>
    <t>8/b</t>
  </si>
  <si>
    <t>Homlokzati, teherhordő pillérek hőszigetelés, üvegszövetháló-erősítéssel,(mechanikai rögzítéssel, felületi zárással valamint kiegészítő profilokkal,EPS 200, 12cm vastag hőszigetelő lapokkal, ragasztóporból képzett ragasztóba, nemesvakolat felületképzéssel</t>
  </si>
  <si>
    <t>Padló hőszigetelő anyag elhelyezése, vízszintes felületen, EPS 150, 10 cm vastagságban, bővítmény padlószerkezetében</t>
  </si>
  <si>
    <t>Tetőszerkezet hang- és hőszigetelése, fém vagy faváz esetén,  rögzítés nélkül, üveggyapot szigetelőanyaggal ISOVER UNIROLL-FILC UNI lemez 200 mm, bővítmény tetőszerkezetében</t>
  </si>
  <si>
    <t>Szerelt falszerkezetben hőszigetelő anyag elhelyezése, tartószerkezet közé, szálas szigetelő anyaggal (üveggyapot, kőzetgyapot) ISOVER üveggyapot lemez 15cm vastagságban. Bővítmény belső fal szerkezetében.</t>
  </si>
  <si>
    <t>Szerelt falszerkezetben hőszigetelő anyag elhelyezése, tartószerkezet közé, szálas szigetelő anyaggal (üveggyapot, kőzetgyapot) ROCKWOOL kőzetgyapot lemez 5+15cm vastagságban, Bővítmény külső fal szerkezetében.</t>
  </si>
  <si>
    <t>11/a</t>
  </si>
  <si>
    <t>11/b</t>
  </si>
  <si>
    <t>Lefolyócső szerelése kör keresztmetszettel, festett acéllemezből 150/100 körszelvényű lefolyócső Ksz: 33 cm</t>
  </si>
  <si>
    <t>Függőereszcsatorna szerelése, 150/100 félkörszelvényű függőereszcsatorna, festett acéllemezből Ksz.: 33 cm</t>
  </si>
  <si>
    <t>Kémény bontása, törmelékelszállítással. Nagy kémény, tetőn kívül és épületen belül teljesen elbontva</t>
  </si>
  <si>
    <t>48-007-21.1.1.3-0093185m</t>
  </si>
  <si>
    <t>48-007-41.1.2.1-0093116m</t>
  </si>
  <si>
    <t>48-007-21.1.1.3m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</si>
</sst>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F_t_-;\-* #,##0.00\ _F_t_-;_-* &quot;-&quot;??\ _F_t_-;_-@_-"/>
    <numFmt numFmtId="164" formatCode="_-* #,##0\ _F_t_-;\-* #,##0\ _F_t_-;_-* &quot;-&quot;??\ _F_t_-;_-@_-"/>
  </numFmts>
  <fonts count="9" x14ac:knownFonts="1">
    <font>
      <sz val="11"/>
      <color theme="1"/>
      <name val="Calibri"/>
      <family val="2"/>
      <charset val="238"/>
      <scheme val="minor"/>
    </font>
    <font>
      <sz val="10"/>
      <color theme="1"/>
      <name val="Times New Roman CE"/>
      <charset val="238"/>
    </font>
    <font>
      <b/>
      <sz val="10"/>
      <color theme="1"/>
      <name val="Times New Roman CE"/>
      <charset val="238"/>
    </font>
    <font>
      <sz val="12"/>
      <color theme="1"/>
      <name val="Times New Roman"/>
      <family val="1"/>
      <charset val="238"/>
    </font>
    <font>
      <b/>
      <sz val="12"/>
      <color theme="1"/>
      <name val="Times New Roman"/>
      <family val="1"/>
      <charset val="238"/>
    </font>
    <font>
      <sz val="10"/>
      <color rgb="FFFF0000"/>
      <name val="Times New Roman CE"/>
      <charset val="238"/>
    </font>
    <font>
      <sz val="10"/>
      <name val="Times New Roman CE"/>
      <charset val="238"/>
    </font>
    <font>
      <b/>
      <sz val="10"/>
      <name val="Times New Roman CE"/>
      <charset val="238"/>
    </font>
    <font>
      <sz val="11"/>
      <color theme="1"/>
      <name val="Calibri"/>
      <family val="2"/>
      <charset val="23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43" fontId="8" fillId="0" borderId="0" applyFont="0" applyFill="0" applyBorder="0" applyAlignment="0" applyProtection="0"/>
  </cellStyleXfs>
  <cellXfs count="48">
    <xf numFmtId="0" fontId="0" fillId="0" borderId="0" xfId="0"/>
    <xf numFmtId="0" fontId="1" fillId="0" borderId="0" xfId="0" applyFont="1" applyAlignment="1">
      <alignment vertical="top" wrapText="1"/>
    </xf>
    <xf numFmtId="49" fontId="1" fillId="0" borderId="0" xfId="0" applyNumberFormat="1" applyFont="1" applyAlignment="1">
      <alignment vertical="top" wrapText="1"/>
    </xf>
    <xf numFmtId="0" fontId="2" fillId="0" borderId="1" xfId="0" applyFont="1" applyBorder="1" applyAlignment="1">
      <alignment vertical="top" wrapText="1"/>
    </xf>
    <xf numFmtId="0" fontId="2" fillId="0" borderId="0" xfId="0" applyFont="1" applyAlignment="1">
      <alignment vertical="top" wrapText="1"/>
    </xf>
    <xf numFmtId="0" fontId="2" fillId="0" borderId="1" xfId="0" applyFont="1" applyBorder="1" applyAlignment="1">
      <alignment horizontal="right" vertical="top" wrapText="1"/>
    </xf>
    <xf numFmtId="0" fontId="1" fillId="0" borderId="0" xfId="0" applyFont="1" applyAlignment="1">
      <alignment horizontal="right" vertical="top" wrapText="1"/>
    </xf>
    <xf numFmtId="0" fontId="2" fillId="0" borderId="1" xfId="0" applyFont="1" applyBorder="1" applyAlignment="1">
      <alignment horizontal="left" vertical="top" wrapText="1"/>
    </xf>
    <xf numFmtId="0" fontId="1" fillId="0" borderId="0" xfId="0" applyFont="1" applyAlignment="1">
      <alignment horizontal="left" vertical="top" wrapText="1"/>
    </xf>
    <xf numFmtId="0" fontId="2" fillId="0" borderId="0" xfId="0" applyFont="1" applyBorder="1" applyAlignment="1">
      <alignment vertical="top" wrapText="1"/>
    </xf>
    <xf numFmtId="0" fontId="3" fillId="0" borderId="0" xfId="0" applyFont="1" applyAlignment="1">
      <alignment vertical="top"/>
    </xf>
    <xf numFmtId="0" fontId="3" fillId="0" borderId="0" xfId="0" applyFont="1" applyAlignment="1">
      <alignment vertical="top" wrapText="1"/>
    </xf>
    <xf numFmtId="0" fontId="4" fillId="0" borderId="1" xfId="0" applyFont="1" applyBorder="1" applyAlignment="1">
      <alignment vertical="top" wrapText="1"/>
    </xf>
    <xf numFmtId="0" fontId="4" fillId="0" borderId="1" xfId="0" applyFont="1" applyBorder="1" applyAlignment="1">
      <alignment horizontal="right" vertical="top" wrapText="1"/>
    </xf>
    <xf numFmtId="0" fontId="4" fillId="0" borderId="0" xfId="0" applyFont="1" applyAlignment="1">
      <alignment vertical="top"/>
    </xf>
    <xf numFmtId="0" fontId="3" fillId="0" borderId="2" xfId="0" applyFont="1" applyBorder="1" applyAlignment="1">
      <alignment vertical="top"/>
    </xf>
    <xf numFmtId="10" fontId="3" fillId="0" borderId="2" xfId="0" applyNumberFormat="1" applyFont="1" applyBorder="1" applyAlignment="1">
      <alignment vertical="top"/>
    </xf>
    <xf numFmtId="0" fontId="3" fillId="0" borderId="0" xfId="0" applyFont="1" applyAlignment="1">
      <alignment horizontal="left" vertical="top"/>
    </xf>
    <xf numFmtId="0" fontId="3" fillId="0" borderId="2" xfId="0" applyFont="1" applyBorder="1" applyAlignment="1">
      <alignment horizontal="right" vertical="top"/>
    </xf>
    <xf numFmtId="0" fontId="5" fillId="0" borderId="0" xfId="0" applyFont="1" applyAlignment="1">
      <alignment vertical="top" wrapText="1"/>
    </xf>
    <xf numFmtId="0" fontId="1" fillId="0" borderId="0" xfId="0" applyFont="1" applyFill="1" applyAlignment="1">
      <alignment vertical="top" wrapText="1"/>
    </xf>
    <xf numFmtId="0" fontId="1" fillId="0" borderId="0" xfId="0" applyFont="1" applyFill="1" applyAlignment="1">
      <alignment horizontal="right" vertical="top" wrapText="1"/>
    </xf>
    <xf numFmtId="0" fontId="2" fillId="0" borderId="1" xfId="0" applyFont="1" applyFill="1" applyBorder="1" applyAlignment="1">
      <alignment horizontal="right" vertical="top" wrapText="1"/>
    </xf>
    <xf numFmtId="0" fontId="6" fillId="0" borderId="0" xfId="0" applyFont="1" applyAlignment="1">
      <alignment vertical="top" wrapText="1"/>
    </xf>
    <xf numFmtId="0" fontId="1" fillId="0" borderId="0" xfId="0" applyFont="1" applyFill="1" applyAlignment="1">
      <alignment horizontal="left" vertical="top" wrapText="1"/>
    </xf>
    <xf numFmtId="49" fontId="6" fillId="0" borderId="0" xfId="0" applyNumberFormat="1" applyFont="1" applyAlignment="1">
      <alignment vertical="top" wrapText="1"/>
    </xf>
    <xf numFmtId="164" fontId="2" fillId="0" borderId="1" xfId="1" applyNumberFormat="1" applyFont="1" applyBorder="1" applyAlignment="1">
      <alignment horizontal="right" vertical="top" wrapText="1"/>
    </xf>
    <xf numFmtId="164" fontId="1" fillId="0" borderId="0" xfId="1" applyNumberFormat="1" applyFont="1" applyAlignment="1">
      <alignment horizontal="right" vertical="top" wrapText="1"/>
    </xf>
    <xf numFmtId="164" fontId="3" fillId="0" borderId="0" xfId="1" applyNumberFormat="1" applyFont="1" applyAlignment="1">
      <alignment vertical="top" wrapText="1"/>
    </xf>
    <xf numFmtId="0" fontId="6" fillId="0" borderId="0" xfId="0" applyFont="1" applyFill="1" applyAlignment="1">
      <alignment horizontal="right" vertical="top" wrapText="1"/>
    </xf>
    <xf numFmtId="0" fontId="6" fillId="0" borderId="0" xfId="0" applyFont="1" applyAlignment="1">
      <alignment horizontal="right" vertical="top" wrapText="1"/>
    </xf>
    <xf numFmtId="49" fontId="6" fillId="0" borderId="0" xfId="0" applyNumberFormat="1" applyFont="1" applyFill="1" applyAlignment="1">
      <alignment vertical="top" wrapText="1"/>
    </xf>
    <xf numFmtId="0" fontId="3" fillId="0" borderId="1" xfId="0" applyFont="1" applyBorder="1" applyAlignment="1">
      <alignment horizontal="center" vertical="top"/>
    </xf>
    <xf numFmtId="0" fontId="3" fillId="0" borderId="3" xfId="0" applyFont="1" applyBorder="1" applyAlignment="1">
      <alignment horizontal="center"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horizontal="center" vertical="top"/>
    </xf>
    <xf numFmtId="0" fontId="0" fillId="0" borderId="0" xfId="0" applyAlignment="1">
      <alignment horizontal="center" vertical="top"/>
    </xf>
    <xf numFmtId="0" fontId="3" fillId="0" borderId="2" xfId="0" applyFont="1" applyBorder="1" applyAlignment="1">
      <alignment horizontal="center" vertical="top"/>
    </xf>
    <xf numFmtId="0" fontId="4" fillId="0" borderId="0" xfId="0" applyFont="1" applyAlignment="1">
      <alignment vertical="top"/>
    </xf>
    <xf numFmtId="0" fontId="1" fillId="2" borderId="0" xfId="0" applyFont="1" applyFill="1" applyAlignment="1">
      <alignment horizontal="right" vertical="top" wrapText="1"/>
    </xf>
    <xf numFmtId="0" fontId="2" fillId="2" borderId="1" xfId="0" applyFont="1" applyFill="1" applyBorder="1" applyAlignment="1">
      <alignment horizontal="left" vertical="top" wrapText="1"/>
    </xf>
    <xf numFmtId="0" fontId="1" fillId="2" borderId="0" xfId="0" applyFont="1" applyFill="1" applyAlignment="1">
      <alignment horizontal="left" vertical="top" wrapText="1"/>
    </xf>
    <xf numFmtId="0" fontId="6" fillId="2" borderId="0" xfId="0" applyFont="1" applyFill="1" applyAlignment="1">
      <alignment horizontal="left" vertical="top" wrapText="1"/>
    </xf>
    <xf numFmtId="0" fontId="1" fillId="2" borderId="2" xfId="0" applyFont="1" applyFill="1" applyBorder="1" applyAlignment="1">
      <alignment horizontal="left" vertical="top" wrapText="1"/>
    </xf>
    <xf numFmtId="0" fontId="7" fillId="0" borderId="1" xfId="0" applyFont="1" applyBorder="1" applyAlignment="1">
      <alignment vertical="top" wrapText="1"/>
    </xf>
    <xf numFmtId="0" fontId="7" fillId="0" borderId="1" xfId="0" applyFont="1" applyFill="1" applyBorder="1" applyAlignment="1">
      <alignment horizontal="right" vertical="top" wrapText="1"/>
    </xf>
    <xf numFmtId="0" fontId="6" fillId="0" borderId="0" xfId="0" applyFont="1" applyFill="1" applyAlignment="1">
      <alignment vertical="top" wrapText="1"/>
    </xf>
  </cellXfs>
  <cellStyles count="2">
    <cellStyle name="Ezres" xfId="1" builtinId="3"/>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zoomScaleSheetLayoutView="85" workbookViewId="0">
      <selection activeCell="D10" sqref="D10"/>
    </sheetView>
  </sheetViews>
  <sheetFormatPr defaultRowHeight="15.75" x14ac:dyDescent="0.25"/>
  <cols>
    <col min="1" max="1" width="36.42578125" style="10" customWidth="1"/>
    <col min="2" max="2" width="10.7109375" style="10" customWidth="1"/>
    <col min="3" max="4" width="15.7109375" style="10" customWidth="1"/>
    <col min="5" max="16384" width="9.140625" style="10"/>
  </cols>
  <sheetData>
    <row r="1" spans="1:4" s="14" customFormat="1" x14ac:dyDescent="0.25">
      <c r="A1" s="39" t="s">
        <v>161</v>
      </c>
      <c r="B1" s="35"/>
      <c r="C1" s="35"/>
      <c r="D1" s="35"/>
    </row>
    <row r="2" spans="1:4" s="14" customFormat="1" x14ac:dyDescent="0.25">
      <c r="A2" s="39"/>
      <c r="B2" s="35"/>
      <c r="C2" s="35"/>
      <c r="D2" s="35"/>
    </row>
    <row r="3" spans="1:4" s="14" customFormat="1" x14ac:dyDescent="0.25">
      <c r="A3" s="39"/>
      <c r="B3" s="35"/>
      <c r="C3" s="35"/>
      <c r="D3" s="35"/>
    </row>
    <row r="4" spans="1:4" x14ac:dyDescent="0.25">
      <c r="A4" s="34"/>
      <c r="B4" s="35"/>
      <c r="C4" s="35"/>
      <c r="D4" s="35"/>
    </row>
    <row r="5" spans="1:4" x14ac:dyDescent="0.25">
      <c r="A5" s="34"/>
      <c r="B5" s="35"/>
      <c r="C5" s="35"/>
      <c r="D5" s="35"/>
    </row>
    <row r="6" spans="1:4" x14ac:dyDescent="0.25">
      <c r="A6" s="34"/>
      <c r="B6" s="35"/>
      <c r="C6" s="35"/>
      <c r="D6" s="35"/>
    </row>
    <row r="7" spans="1:4" x14ac:dyDescent="0.25">
      <c r="A7" s="34"/>
      <c r="B7" s="35"/>
      <c r="C7" s="35"/>
      <c r="D7" s="35"/>
    </row>
    <row r="9" spans="1:4" x14ac:dyDescent="0.25">
      <c r="A9" s="10" t="s">
        <v>162</v>
      </c>
      <c r="C9" s="10" t="s">
        <v>163</v>
      </c>
    </row>
    <row r="10" spans="1:4" x14ac:dyDescent="0.25">
      <c r="A10" s="10" t="s">
        <v>163</v>
      </c>
      <c r="C10" s="10" t="s">
        <v>163</v>
      </c>
    </row>
    <row r="11" spans="1:4" x14ac:dyDescent="0.25">
      <c r="A11" s="10" t="s">
        <v>164</v>
      </c>
      <c r="C11" s="10" t="s">
        <v>163</v>
      </c>
    </row>
    <row r="12" spans="1:4" x14ac:dyDescent="0.25">
      <c r="A12" s="10" t="s">
        <v>163</v>
      </c>
      <c r="C12" s="10" t="s">
        <v>163</v>
      </c>
    </row>
    <row r="13" spans="1:4" x14ac:dyDescent="0.25">
      <c r="A13" s="10" t="s">
        <v>163</v>
      </c>
      <c r="C13" s="10" t="s">
        <v>163</v>
      </c>
    </row>
    <row r="14" spans="1:4" x14ac:dyDescent="0.25">
      <c r="A14" s="10" t="s">
        <v>163</v>
      </c>
      <c r="C14" s="10" t="s">
        <v>163</v>
      </c>
    </row>
    <row r="15" spans="1:4" x14ac:dyDescent="0.25">
      <c r="A15" s="10" t="s">
        <v>165</v>
      </c>
      <c r="C15" s="10" t="s">
        <v>163</v>
      </c>
    </row>
    <row r="16" spans="1:4" x14ac:dyDescent="0.25">
      <c r="A16" s="10" t="s">
        <v>166</v>
      </c>
    </row>
    <row r="17" spans="1:4" x14ac:dyDescent="0.25">
      <c r="A17" s="10" t="s">
        <v>261</v>
      </c>
    </row>
    <row r="18" spans="1:4" x14ac:dyDescent="0.25">
      <c r="A18" s="10" t="s">
        <v>167</v>
      </c>
    </row>
    <row r="19" spans="1:4" x14ac:dyDescent="0.25">
      <c r="A19" s="10" t="s">
        <v>168</v>
      </c>
    </row>
    <row r="20" spans="1:4" x14ac:dyDescent="0.25">
      <c r="A20" s="10" t="s">
        <v>167</v>
      </c>
    </row>
    <row r="22" spans="1:4" x14ac:dyDescent="0.25">
      <c r="A22" s="36" t="s">
        <v>169</v>
      </c>
      <c r="B22" s="37"/>
      <c r="C22" s="37"/>
      <c r="D22" s="37"/>
    </row>
    <row r="23" spans="1:4" x14ac:dyDescent="0.25">
      <c r="A23" s="15" t="s">
        <v>170</v>
      </c>
      <c r="B23" s="15"/>
      <c r="C23" s="18" t="s">
        <v>171</v>
      </c>
      <c r="D23" s="18" t="s">
        <v>172</v>
      </c>
    </row>
    <row r="24" spans="1:4" x14ac:dyDescent="0.25">
      <c r="A24" s="15" t="s">
        <v>173</v>
      </c>
      <c r="B24" s="15"/>
      <c r="C24" s="15">
        <f>Összesítő!B19</f>
        <v>0</v>
      </c>
      <c r="D24" s="15">
        <f>Összesítő!C19</f>
        <v>0</v>
      </c>
    </row>
    <row r="25" spans="1:4" x14ac:dyDescent="0.25">
      <c r="A25" s="15" t="s">
        <v>174</v>
      </c>
      <c r="B25" s="15"/>
      <c r="C25" s="15">
        <f>C24</f>
        <v>0</v>
      </c>
      <c r="D25" s="15">
        <f>D24</f>
        <v>0</v>
      </c>
    </row>
    <row r="26" spans="1:4" x14ac:dyDescent="0.25">
      <c r="A26" s="10" t="s">
        <v>175</v>
      </c>
      <c r="C26" s="33">
        <f>C25+D25</f>
        <v>0</v>
      </c>
      <c r="D26" s="33"/>
    </row>
    <row r="27" spans="1:4" x14ac:dyDescent="0.25">
      <c r="A27" s="15" t="s">
        <v>176</v>
      </c>
      <c r="B27" s="16">
        <v>0.27</v>
      </c>
      <c r="C27" s="38">
        <f>C26*B27</f>
        <v>0</v>
      </c>
      <c r="D27" s="38"/>
    </row>
    <row r="28" spans="1:4" x14ac:dyDescent="0.25">
      <c r="A28" s="15" t="s">
        <v>177</v>
      </c>
      <c r="B28" s="15"/>
      <c r="C28" s="32">
        <f>C26*1.27</f>
        <v>0</v>
      </c>
      <c r="D28" s="32"/>
    </row>
    <row r="32" spans="1:4" x14ac:dyDescent="0.25">
      <c r="B32" s="33" t="s">
        <v>178</v>
      </c>
      <c r="C32" s="33"/>
    </row>
    <row r="34" spans="1:1" x14ac:dyDescent="0.25">
      <c r="A34" s="17"/>
    </row>
    <row r="35" spans="1:1" x14ac:dyDescent="0.25">
      <c r="A35" s="17"/>
    </row>
    <row r="36" spans="1:1" x14ac:dyDescent="0.25">
      <c r="A36" s="17"/>
    </row>
  </sheetData>
  <mergeCells count="12">
    <mergeCell ref="A1:D1"/>
    <mergeCell ref="A2:D2"/>
    <mergeCell ref="A3:D3"/>
    <mergeCell ref="A4:D4"/>
    <mergeCell ref="A5:D5"/>
    <mergeCell ref="C28:D28"/>
    <mergeCell ref="B32:C32"/>
    <mergeCell ref="A6:D6"/>
    <mergeCell ref="A7:D7"/>
    <mergeCell ref="A22:D22"/>
    <mergeCell ref="C26:D26"/>
    <mergeCell ref="C27:D27"/>
  </mergeCells>
  <pageMargins left="1" right="1" top="1" bottom="1" header="0.41666666666666669" footer="0.41666666666666669"/>
  <pageSetup paperSize="9" orientation="portrait"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zoomScaleNormal="100" zoomScaleSheetLayoutView="85" workbookViewId="0">
      <selection activeCell="D3" sqref="D3"/>
    </sheetView>
  </sheetViews>
  <sheetFormatPr defaultRowHeight="12.75" x14ac:dyDescent="0.25"/>
  <cols>
    <col min="1" max="1" width="4.28515625" style="8" customWidth="1"/>
    <col min="2" max="2" width="9.28515625" style="1" customWidth="1"/>
    <col min="3" max="3" width="34.7109375" style="1" customWidth="1"/>
    <col min="4" max="4" width="6.7109375" style="21"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22" t="s">
        <v>6</v>
      </c>
      <c r="E1" s="3" t="s">
        <v>7</v>
      </c>
      <c r="F1" s="5" t="s">
        <v>8</v>
      </c>
      <c r="G1" s="5" t="s">
        <v>9</v>
      </c>
      <c r="H1" s="5" t="s">
        <v>10</v>
      </c>
      <c r="I1" s="5" t="s">
        <v>11</v>
      </c>
    </row>
    <row r="2" spans="1:9" ht="63.75" x14ac:dyDescent="0.25">
      <c r="A2" s="8">
        <v>1</v>
      </c>
      <c r="B2" s="1" t="s">
        <v>66</v>
      </c>
      <c r="C2" s="1" t="s">
        <v>67</v>
      </c>
      <c r="D2" s="21">
        <v>440</v>
      </c>
      <c r="E2" s="1" t="s">
        <v>13</v>
      </c>
      <c r="H2" s="6">
        <f>D2*F2</f>
        <v>0</v>
      </c>
      <c r="I2" s="6">
        <f>D2*G2</f>
        <v>0</v>
      </c>
    </row>
    <row r="3" spans="1:9" ht="89.25" x14ac:dyDescent="0.25">
      <c r="A3" s="8">
        <v>2</v>
      </c>
      <c r="B3" s="1" t="s">
        <v>68</v>
      </c>
      <c r="C3" s="2" t="s">
        <v>69</v>
      </c>
      <c r="D3" s="21">
        <f>283.21+31</f>
        <v>314.20999999999998</v>
      </c>
      <c r="E3" s="1" t="s">
        <v>13</v>
      </c>
      <c r="H3" s="6">
        <f>D3*F3</f>
        <v>0</v>
      </c>
      <c r="I3" s="6">
        <f>D3*G3</f>
        <v>0</v>
      </c>
    </row>
    <row r="4" spans="1:9" ht="76.5" x14ac:dyDescent="0.25">
      <c r="A4" s="8">
        <v>3</v>
      </c>
      <c r="B4" s="1" t="s">
        <v>70</v>
      </c>
      <c r="C4" s="1" t="s">
        <v>71</v>
      </c>
      <c r="D4" s="21">
        <v>15.6</v>
      </c>
      <c r="E4" s="1" t="s">
        <v>13</v>
      </c>
      <c r="H4" s="6">
        <f>D4*F4</f>
        <v>0</v>
      </c>
      <c r="I4" s="6">
        <f>D4*G4</f>
        <v>0</v>
      </c>
    </row>
    <row r="5" spans="1:9" s="9" customFormat="1" x14ac:dyDescent="0.25">
      <c r="A5" s="7"/>
      <c r="B5" s="3"/>
      <c r="C5" s="3" t="s">
        <v>16</v>
      </c>
      <c r="D5" s="22"/>
      <c r="E5" s="3"/>
      <c r="F5" s="5"/>
      <c r="G5" s="5"/>
      <c r="H5" s="5">
        <f>SUM(H2:H4)</f>
        <v>0</v>
      </c>
      <c r="I5" s="5">
        <f>SUM(I2:I4)</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Vakolás és rabicolás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zoomScaleNormal="100" zoomScaleSheetLayoutView="85" workbookViewId="0">
      <selection activeCell="J28" sqref="J28"/>
    </sheetView>
  </sheetViews>
  <sheetFormatPr defaultRowHeight="12.75" x14ac:dyDescent="0.25"/>
  <cols>
    <col min="1" max="1" width="4.28515625" style="8" customWidth="1"/>
    <col min="2" max="2" width="9.28515625" style="1" customWidth="1"/>
    <col min="3" max="3" width="34.7109375" style="23"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45" t="s">
        <v>5</v>
      </c>
      <c r="D1" s="5" t="s">
        <v>6</v>
      </c>
      <c r="E1" s="3" t="s">
        <v>7</v>
      </c>
      <c r="F1" s="5" t="s">
        <v>8</v>
      </c>
      <c r="G1" s="5" t="s">
        <v>9</v>
      </c>
      <c r="H1" s="5" t="s">
        <v>10</v>
      </c>
      <c r="I1" s="5" t="s">
        <v>11</v>
      </c>
    </row>
    <row r="2" spans="1:9" s="20" customFormat="1" ht="38.25" x14ac:dyDescent="0.25">
      <c r="A2" s="24">
        <v>1</v>
      </c>
      <c r="B2" s="20" t="s">
        <v>73</v>
      </c>
      <c r="C2" s="47" t="s">
        <v>283</v>
      </c>
      <c r="D2" s="21">
        <v>5</v>
      </c>
      <c r="E2" s="20" t="s">
        <v>74</v>
      </c>
      <c r="F2" s="21"/>
      <c r="G2" s="21"/>
      <c r="H2" s="21">
        <f>D2*F2</f>
        <v>0</v>
      </c>
      <c r="I2" s="21">
        <f>D2*G2</f>
        <v>0</v>
      </c>
    </row>
    <row r="3" spans="1:9" s="9" customFormat="1" x14ac:dyDescent="0.25">
      <c r="A3" s="7"/>
      <c r="B3" s="3"/>
      <c r="C3" s="45" t="s">
        <v>16</v>
      </c>
      <c r="D3" s="5"/>
      <c r="E3" s="3"/>
      <c r="F3" s="5"/>
      <c r="G3" s="5"/>
      <c r="H3" s="5">
        <f>SUM(H2)</f>
        <v>0</v>
      </c>
      <c r="I3" s="5">
        <f>SUM(I2)</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Égéstermék-elvezető rendszerek</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zoomScaleNormal="100" zoomScaleSheetLayoutView="85" workbookViewId="0">
      <selection activeCell="C4" sqref="C4"/>
    </sheetView>
  </sheetViews>
  <sheetFormatPr defaultRowHeight="12.75" x14ac:dyDescent="0.25"/>
  <cols>
    <col min="1" max="1" width="4.28515625" style="8" customWidth="1"/>
    <col min="2" max="2" width="9.28515625" style="1" customWidth="1"/>
    <col min="3" max="3" width="34.7109375" style="1" customWidth="1"/>
    <col min="4" max="4" width="6.7109375" style="21"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22" t="s">
        <v>6</v>
      </c>
      <c r="E1" s="3" t="s">
        <v>7</v>
      </c>
      <c r="F1" s="5" t="s">
        <v>8</v>
      </c>
      <c r="G1" s="5" t="s">
        <v>9</v>
      </c>
      <c r="H1" s="5" t="s">
        <v>10</v>
      </c>
      <c r="I1" s="5" t="s">
        <v>11</v>
      </c>
    </row>
    <row r="2" spans="1:9" ht="38.25" x14ac:dyDescent="0.25">
      <c r="A2" s="8">
        <v>1</v>
      </c>
      <c r="B2" s="1" t="s">
        <v>76</v>
      </c>
      <c r="C2" s="2" t="s">
        <v>259</v>
      </c>
      <c r="D2" s="21">
        <v>64</v>
      </c>
      <c r="E2" s="1" t="s">
        <v>13</v>
      </c>
      <c r="H2" s="6">
        <f>D2*F2</f>
        <v>0</v>
      </c>
      <c r="I2" s="6">
        <f>D2*G2</f>
        <v>0</v>
      </c>
    </row>
    <row r="3" spans="1:9" ht="25.5" x14ac:dyDescent="0.25">
      <c r="C3" s="2" t="s">
        <v>260</v>
      </c>
    </row>
    <row r="4" spans="1:9" ht="89.25" x14ac:dyDescent="0.25">
      <c r="A4" s="8">
        <v>2</v>
      </c>
      <c r="B4" s="1" t="s">
        <v>77</v>
      </c>
      <c r="C4" s="2" t="s">
        <v>78</v>
      </c>
      <c r="D4" s="21">
        <v>23</v>
      </c>
      <c r="E4" s="1" t="s">
        <v>13</v>
      </c>
      <c r="H4" s="6">
        <f t="shared" ref="H4" si="0">D4*F4</f>
        <v>0</v>
      </c>
      <c r="I4" s="6">
        <f t="shared" ref="I4" si="1">D4*G4</f>
        <v>0</v>
      </c>
    </row>
    <row r="5" spans="1:9" ht="63.75" x14ac:dyDescent="0.25">
      <c r="C5" s="2" t="s">
        <v>79</v>
      </c>
    </row>
    <row r="6" spans="1:9" s="9" customFormat="1" x14ac:dyDescent="0.25">
      <c r="A6" s="7"/>
      <c r="B6" s="3"/>
      <c r="C6" s="3" t="s">
        <v>16</v>
      </c>
      <c r="D6" s="22"/>
      <c r="E6" s="3"/>
      <c r="F6" s="5"/>
      <c r="G6" s="5"/>
      <c r="H6" s="5">
        <f>SUM(H2:H5)</f>
        <v>0</v>
      </c>
      <c r="I6" s="5">
        <f>SUM(I2:I5)</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Szárazépítés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zoomScaleNormal="100" zoomScaleSheetLayoutView="85" workbookViewId="0">
      <selection activeCell="G11" sqref="G11"/>
    </sheetView>
  </sheetViews>
  <sheetFormatPr defaultRowHeight="12.75" x14ac:dyDescent="0.25"/>
  <cols>
    <col min="1" max="1" width="4.28515625" style="8" customWidth="1"/>
    <col min="2" max="2" width="9.28515625" style="1" customWidth="1"/>
    <col min="3" max="3" width="34.7109375" style="1" customWidth="1"/>
    <col min="4" max="4" width="6.7109375" style="21"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22" t="s">
        <v>6</v>
      </c>
      <c r="E1" s="3" t="s">
        <v>7</v>
      </c>
      <c r="F1" s="5" t="s">
        <v>8</v>
      </c>
      <c r="G1" s="5" t="s">
        <v>9</v>
      </c>
      <c r="H1" s="5" t="s">
        <v>10</v>
      </c>
      <c r="I1" s="5" t="s">
        <v>11</v>
      </c>
    </row>
    <row r="2" spans="1:9" ht="63.75" x14ac:dyDescent="0.25">
      <c r="A2" s="8">
        <v>1</v>
      </c>
      <c r="B2" s="1" t="s">
        <v>81</v>
      </c>
      <c r="C2" s="1" t="s">
        <v>205</v>
      </c>
      <c r="D2" s="21">
        <v>78</v>
      </c>
      <c r="E2" s="1" t="s">
        <v>13</v>
      </c>
      <c r="H2" s="6">
        <f>D2*F2</f>
        <v>0</v>
      </c>
      <c r="I2" s="6">
        <f>D2*G2</f>
        <v>0</v>
      </c>
    </row>
    <row r="3" spans="1:9" s="9" customFormat="1" x14ac:dyDescent="0.25">
      <c r="A3" s="7"/>
      <c r="B3" s="3"/>
      <c r="C3" s="3" t="s">
        <v>16</v>
      </c>
      <c r="D3" s="22"/>
      <c r="E3" s="3"/>
      <c r="F3" s="5"/>
      <c r="G3" s="5"/>
      <c r="H3" s="5">
        <f>SUM(H2:H2)</f>
        <v>0</v>
      </c>
      <c r="I3" s="5">
        <f>SUM(I2:I2)</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Tetőfedés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opLeftCell="A7" zoomScaleNormal="100" zoomScaleSheetLayoutView="85" workbookViewId="0">
      <selection activeCell="F5" sqref="F5"/>
    </sheetView>
  </sheetViews>
  <sheetFormatPr defaultRowHeight="12.75" x14ac:dyDescent="0.25"/>
  <cols>
    <col min="1" max="1" width="4.28515625" style="8" customWidth="1"/>
    <col min="2" max="2" width="9.28515625" style="1" customWidth="1"/>
    <col min="3" max="3" width="34.7109375" style="1" customWidth="1"/>
    <col min="4" max="4" width="6.7109375" style="21"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22" t="s">
        <v>6</v>
      </c>
      <c r="E1" s="3" t="s">
        <v>7</v>
      </c>
      <c r="F1" s="5" t="s">
        <v>8</v>
      </c>
      <c r="G1" s="5" t="s">
        <v>9</v>
      </c>
      <c r="H1" s="5" t="s">
        <v>10</v>
      </c>
      <c r="I1" s="5" t="s">
        <v>11</v>
      </c>
    </row>
    <row r="2" spans="1:9" ht="38.25" x14ac:dyDescent="0.25">
      <c r="A2" s="8">
        <v>1</v>
      </c>
      <c r="B2" s="1" t="s">
        <v>83</v>
      </c>
      <c r="C2" s="1" t="s">
        <v>84</v>
      </c>
      <c r="D2" s="21">
        <v>291.93</v>
      </c>
      <c r="E2" s="1" t="s">
        <v>13</v>
      </c>
      <c r="H2" s="6">
        <f>D2*F2</f>
        <v>0</v>
      </c>
      <c r="I2" s="6">
        <f>D2*G2</f>
        <v>0</v>
      </c>
    </row>
    <row r="3" spans="1:9" ht="89.25" x14ac:dyDescent="0.25">
      <c r="A3" s="8">
        <v>2</v>
      </c>
      <c r="B3" s="1" t="s">
        <v>85</v>
      </c>
      <c r="C3" s="1" t="s">
        <v>86</v>
      </c>
      <c r="D3" s="21">
        <v>291.93</v>
      </c>
      <c r="E3" s="1" t="s">
        <v>13</v>
      </c>
      <c r="H3" s="6">
        <f t="shared" ref="H3:H12" si="0">D3*F3</f>
        <v>0</v>
      </c>
      <c r="I3" s="6">
        <f t="shared" ref="I3:I12" si="1">D3*G3</f>
        <v>0</v>
      </c>
    </row>
    <row r="4" spans="1:9" ht="89.25" x14ac:dyDescent="0.25">
      <c r="A4" s="8">
        <v>3</v>
      </c>
      <c r="B4" s="1" t="s">
        <v>87</v>
      </c>
      <c r="C4" s="2" t="s">
        <v>88</v>
      </c>
      <c r="D4" s="21">
        <v>215</v>
      </c>
      <c r="E4" s="1" t="s">
        <v>13</v>
      </c>
      <c r="H4" s="6">
        <f t="shared" si="0"/>
        <v>0</v>
      </c>
      <c r="I4" s="6">
        <f t="shared" si="1"/>
        <v>0</v>
      </c>
    </row>
    <row r="5" spans="1:9" ht="51" x14ac:dyDescent="0.25">
      <c r="C5" s="2" t="s">
        <v>250</v>
      </c>
      <c r="H5" s="6">
        <f t="shared" si="0"/>
        <v>0</v>
      </c>
      <c r="I5" s="6">
        <f t="shared" si="1"/>
        <v>0</v>
      </c>
    </row>
    <row r="6" spans="1:9" ht="89.25" x14ac:dyDescent="0.25">
      <c r="A6" s="8">
        <v>4</v>
      </c>
      <c r="B6" s="1" t="s">
        <v>89</v>
      </c>
      <c r="C6" s="2" t="s">
        <v>90</v>
      </c>
      <c r="D6" s="21">
        <v>290.57</v>
      </c>
      <c r="E6" s="1" t="s">
        <v>13</v>
      </c>
      <c r="H6" s="6">
        <f t="shared" si="0"/>
        <v>0</v>
      </c>
      <c r="I6" s="6">
        <f t="shared" si="1"/>
        <v>0</v>
      </c>
    </row>
    <row r="7" spans="1:9" ht="63.75" x14ac:dyDescent="0.25">
      <c r="C7" s="2" t="s">
        <v>91</v>
      </c>
      <c r="H7" s="6">
        <f t="shared" si="0"/>
        <v>0</v>
      </c>
      <c r="I7" s="6">
        <f t="shared" si="1"/>
        <v>0</v>
      </c>
    </row>
    <row r="8" spans="1:9" ht="89.25" x14ac:dyDescent="0.25">
      <c r="A8" s="8">
        <v>5</v>
      </c>
      <c r="B8" s="1" t="s">
        <v>92</v>
      </c>
      <c r="C8" s="2" t="s">
        <v>93</v>
      </c>
      <c r="D8" s="21">
        <v>14</v>
      </c>
      <c r="E8" s="1" t="s">
        <v>13</v>
      </c>
      <c r="H8" s="6">
        <f t="shared" si="0"/>
        <v>0</v>
      </c>
      <c r="I8" s="6">
        <f t="shared" si="1"/>
        <v>0</v>
      </c>
    </row>
    <row r="9" spans="1:9" ht="76.5" x14ac:dyDescent="0.25">
      <c r="C9" s="2" t="s">
        <v>94</v>
      </c>
      <c r="H9" s="6">
        <f t="shared" si="0"/>
        <v>0</v>
      </c>
      <c r="I9" s="6">
        <f t="shared" si="1"/>
        <v>0</v>
      </c>
    </row>
    <row r="10" spans="1:9" ht="89.25" x14ac:dyDescent="0.25">
      <c r="A10" s="8">
        <v>6</v>
      </c>
      <c r="B10" s="1" t="s">
        <v>95</v>
      </c>
      <c r="C10" s="2" t="s">
        <v>97</v>
      </c>
      <c r="D10" s="21">
        <v>290</v>
      </c>
      <c r="E10" s="1" t="s">
        <v>96</v>
      </c>
      <c r="H10" s="6">
        <f t="shared" si="0"/>
        <v>0</v>
      </c>
      <c r="I10" s="6">
        <f t="shared" si="1"/>
        <v>0</v>
      </c>
    </row>
    <row r="11" spans="1:9" ht="63.75" x14ac:dyDescent="0.25">
      <c r="C11" s="2" t="s">
        <v>98</v>
      </c>
      <c r="H11" s="6">
        <f t="shared" si="0"/>
        <v>0</v>
      </c>
      <c r="I11" s="6">
        <f t="shared" si="1"/>
        <v>0</v>
      </c>
    </row>
    <row r="12" spans="1:9" ht="89.25" x14ac:dyDescent="0.25">
      <c r="A12" s="8">
        <v>7</v>
      </c>
      <c r="B12" s="1" t="s">
        <v>99</v>
      </c>
      <c r="C12" s="1" t="s">
        <v>100</v>
      </c>
      <c r="D12" s="21">
        <v>24.11</v>
      </c>
      <c r="E12" s="1" t="s">
        <v>13</v>
      </c>
      <c r="H12" s="6">
        <f t="shared" si="0"/>
        <v>0</v>
      </c>
      <c r="I12" s="6">
        <f t="shared" si="1"/>
        <v>0</v>
      </c>
    </row>
    <row r="13" spans="1:9" s="9" customFormat="1" x14ac:dyDescent="0.25">
      <c r="A13" s="7"/>
      <c r="B13" s="3"/>
      <c r="C13" s="3" t="s">
        <v>16</v>
      </c>
      <c r="D13" s="22"/>
      <c r="E13" s="3"/>
      <c r="F13" s="5"/>
      <c r="G13" s="5"/>
      <c r="H13" s="5">
        <f>SUM(H2:H12)</f>
        <v>0</v>
      </c>
      <c r="I13" s="5">
        <f>SUM(I2:I12)</f>
        <v>0</v>
      </c>
    </row>
  </sheetData>
  <pageMargins left="0.2361111111111111" right="0.2361111111111111" top="0.69444444444444442" bottom="0.69444444444444442" header="0.41666666666666669" footer="0.41666666666666669"/>
  <pageSetup paperSize="9" scale="87" orientation="portrait" useFirstPageNumber="1" r:id="rId1"/>
  <headerFooter>
    <oddHeader>&amp;L&amp;"Times New Roman,bold"&amp;10 Aljzatkészítés, hideg- és melegburkolat készítése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zoomScaleNormal="100" zoomScaleSheetLayoutView="85" workbookViewId="0">
      <selection activeCell="C1" sqref="C1:C1048576"/>
    </sheetView>
  </sheetViews>
  <sheetFormatPr defaultRowHeight="12.75" x14ac:dyDescent="0.25"/>
  <cols>
    <col min="1" max="1" width="4.28515625" style="8" customWidth="1"/>
    <col min="2" max="2" width="9.28515625" style="1" customWidth="1"/>
    <col min="3" max="3" width="34.7109375" style="23" customWidth="1"/>
    <col min="4" max="4" width="6.7109375" style="21"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45" t="s">
        <v>5</v>
      </c>
      <c r="D1" s="22" t="s">
        <v>6</v>
      </c>
      <c r="E1" s="3" t="s">
        <v>7</v>
      </c>
      <c r="F1" s="5" t="s">
        <v>8</v>
      </c>
      <c r="G1" s="5" t="s">
        <v>9</v>
      </c>
      <c r="H1" s="5" t="s">
        <v>10</v>
      </c>
      <c r="I1" s="5" t="s">
        <v>11</v>
      </c>
    </row>
    <row r="2" spans="1:9" ht="25.5" x14ac:dyDescent="0.25">
      <c r="A2" s="8">
        <v>1</v>
      </c>
      <c r="B2" s="1" t="s">
        <v>102</v>
      </c>
      <c r="C2" s="23" t="s">
        <v>245</v>
      </c>
      <c r="D2" s="21">
        <v>114</v>
      </c>
      <c r="E2" s="1" t="s">
        <v>96</v>
      </c>
      <c r="H2" s="6">
        <f>D2*F2</f>
        <v>0</v>
      </c>
      <c r="I2" s="6">
        <f>D2*G2</f>
        <v>0</v>
      </c>
    </row>
    <row r="3" spans="1:9" ht="38.25" x14ac:dyDescent="0.25">
      <c r="A3" s="8">
        <v>2</v>
      </c>
      <c r="B3" s="1" t="s">
        <v>103</v>
      </c>
      <c r="C3" s="25" t="s">
        <v>282</v>
      </c>
      <c r="D3" s="21">
        <v>26</v>
      </c>
      <c r="E3" s="1" t="s">
        <v>96</v>
      </c>
      <c r="H3" s="6">
        <f t="shared" ref="H3:H4" si="0">D3*F3</f>
        <v>0</v>
      </c>
      <c r="I3" s="6">
        <f t="shared" ref="I3:I4" si="1">D3*G3</f>
        <v>0</v>
      </c>
    </row>
    <row r="4" spans="1:9" ht="38.25" x14ac:dyDescent="0.25">
      <c r="A4" s="8">
        <v>3</v>
      </c>
      <c r="B4" s="1" t="s">
        <v>104</v>
      </c>
      <c r="C4" s="23" t="s">
        <v>281</v>
      </c>
      <c r="D4" s="21">
        <v>20</v>
      </c>
      <c r="E4" s="1" t="s">
        <v>96</v>
      </c>
      <c r="H4" s="6">
        <f t="shared" si="0"/>
        <v>0</v>
      </c>
      <c r="I4" s="6">
        <f t="shared" si="1"/>
        <v>0</v>
      </c>
    </row>
    <row r="5" spans="1:9" s="9" customFormat="1" x14ac:dyDescent="0.25">
      <c r="A5" s="7"/>
      <c r="B5" s="3"/>
      <c r="C5" s="45" t="s">
        <v>16</v>
      </c>
      <c r="D5" s="22"/>
      <c r="E5" s="3"/>
      <c r="F5" s="5"/>
      <c r="G5" s="5"/>
      <c r="H5" s="5">
        <f>SUM(H2:H4)</f>
        <v>0</v>
      </c>
      <c r="I5" s="5">
        <f>SUM(I2:I4)</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Bádogozás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16" zoomScaleNormal="100" zoomScaleSheetLayoutView="85" workbookViewId="0">
      <selection activeCell="H7" sqref="H7"/>
    </sheetView>
  </sheetViews>
  <sheetFormatPr defaultRowHeight="12.75" x14ac:dyDescent="0.25"/>
  <cols>
    <col min="1" max="1" width="4.28515625" style="8" customWidth="1"/>
    <col min="2" max="2" width="9.28515625" style="1" customWidth="1"/>
    <col min="3" max="3" width="34.7109375" style="1" customWidth="1"/>
    <col min="4" max="4" width="6.7109375" style="21" customWidth="1"/>
    <col min="5" max="5" width="6.7109375" style="1" customWidth="1"/>
    <col min="6" max="7" width="8.28515625" style="6" customWidth="1"/>
    <col min="8" max="9" width="10.28515625" style="6" customWidth="1"/>
    <col min="10" max="10" width="15.7109375" style="1" customWidth="1"/>
    <col min="11" max="16384" width="9.140625" style="1"/>
  </cols>
  <sheetData>
    <row r="1" spans="1:10" s="4" customFormat="1" ht="25.5" x14ac:dyDescent="0.25">
      <c r="A1" s="7" t="s">
        <v>3</v>
      </c>
      <c r="B1" s="3" t="s">
        <v>4</v>
      </c>
      <c r="C1" s="3" t="s">
        <v>5</v>
      </c>
      <c r="D1" s="22" t="s">
        <v>6</v>
      </c>
      <c r="E1" s="3" t="s">
        <v>7</v>
      </c>
      <c r="F1" s="5" t="s">
        <v>8</v>
      </c>
      <c r="G1" s="5" t="s">
        <v>9</v>
      </c>
      <c r="H1" s="5" t="s">
        <v>10</v>
      </c>
      <c r="I1" s="5" t="s">
        <v>11</v>
      </c>
    </row>
    <row r="2" spans="1:10" ht="38.25" x14ac:dyDescent="0.25">
      <c r="A2" s="8">
        <v>1</v>
      </c>
      <c r="B2" s="1" t="s">
        <v>106</v>
      </c>
      <c r="C2" s="1" t="s">
        <v>107</v>
      </c>
      <c r="D2" s="21">
        <v>143</v>
      </c>
      <c r="E2" s="1" t="s">
        <v>13</v>
      </c>
      <c r="H2" s="6">
        <f>D2*F2</f>
        <v>0</v>
      </c>
      <c r="I2" s="6">
        <f>D2*G2</f>
        <v>0</v>
      </c>
    </row>
    <row r="3" spans="1:10" ht="38.25" x14ac:dyDescent="0.25">
      <c r="A3" s="8">
        <v>2</v>
      </c>
      <c r="B3" s="1" t="s">
        <v>108</v>
      </c>
      <c r="C3" s="1" t="s">
        <v>239</v>
      </c>
      <c r="D3" s="21">
        <v>92</v>
      </c>
      <c r="E3" s="1" t="s">
        <v>96</v>
      </c>
      <c r="H3" s="6">
        <f t="shared" ref="H3:H21" si="0">D3*F3</f>
        <v>0</v>
      </c>
      <c r="I3" s="6">
        <f t="shared" ref="I3:I21" si="1">D3*G3</f>
        <v>0</v>
      </c>
    </row>
    <row r="4" spans="1:10" ht="38.25" x14ac:dyDescent="0.25">
      <c r="A4" s="8">
        <v>3</v>
      </c>
      <c r="B4" s="1" t="s">
        <v>109</v>
      </c>
      <c r="C4" s="2" t="s">
        <v>188</v>
      </c>
      <c r="D4" s="21">
        <v>1</v>
      </c>
      <c r="E4" s="1" t="s">
        <v>25</v>
      </c>
      <c r="H4" s="6">
        <f t="shared" si="0"/>
        <v>0</v>
      </c>
      <c r="I4" s="6">
        <f t="shared" si="1"/>
        <v>0</v>
      </c>
    </row>
    <row r="5" spans="1:10" ht="63.75" x14ac:dyDescent="0.25">
      <c r="A5" s="8">
        <v>4</v>
      </c>
      <c r="B5" s="1" t="s">
        <v>110</v>
      </c>
      <c r="C5" s="1" t="s">
        <v>186</v>
      </c>
      <c r="D5" s="21">
        <v>2</v>
      </c>
      <c r="E5" s="1" t="s">
        <v>25</v>
      </c>
      <c r="H5" s="6">
        <f t="shared" si="0"/>
        <v>0</v>
      </c>
      <c r="I5" s="6">
        <f t="shared" si="1"/>
        <v>0</v>
      </c>
    </row>
    <row r="6" spans="1:10" ht="38.25" x14ac:dyDescent="0.25">
      <c r="A6" s="8">
        <v>5</v>
      </c>
      <c r="B6" s="1" t="s">
        <v>111</v>
      </c>
      <c r="C6" s="25" t="s">
        <v>206</v>
      </c>
      <c r="D6" s="21">
        <v>2</v>
      </c>
      <c r="E6" s="1" t="s">
        <v>25</v>
      </c>
      <c r="H6" s="6">
        <f t="shared" si="0"/>
        <v>0</v>
      </c>
      <c r="I6" s="6">
        <f t="shared" si="1"/>
        <v>0</v>
      </c>
      <c r="J6" s="19"/>
    </row>
    <row r="7" spans="1:10" ht="89.25" x14ac:dyDescent="0.25">
      <c r="A7" s="8">
        <v>6</v>
      </c>
      <c r="B7" s="1" t="s">
        <v>112</v>
      </c>
      <c r="C7" s="2" t="s">
        <v>207</v>
      </c>
      <c r="D7" s="21">
        <v>1</v>
      </c>
      <c r="E7" s="1" t="s">
        <v>25</v>
      </c>
      <c r="H7" s="6">
        <f t="shared" si="0"/>
        <v>0</v>
      </c>
      <c r="I7" s="6">
        <f t="shared" si="1"/>
        <v>0</v>
      </c>
    </row>
    <row r="8" spans="1:10" ht="38.25" x14ac:dyDescent="0.25">
      <c r="A8" s="8">
        <v>7</v>
      </c>
      <c r="B8" s="1" t="s">
        <v>113</v>
      </c>
      <c r="C8" s="2" t="s">
        <v>187</v>
      </c>
      <c r="D8" s="21">
        <v>1</v>
      </c>
      <c r="E8" s="1" t="s">
        <v>25</v>
      </c>
      <c r="H8" s="6">
        <f t="shared" si="0"/>
        <v>0</v>
      </c>
      <c r="I8" s="6">
        <f t="shared" si="1"/>
        <v>0</v>
      </c>
    </row>
    <row r="9" spans="1:10" ht="89.25" x14ac:dyDescent="0.25">
      <c r="A9" s="8">
        <v>8</v>
      </c>
      <c r="B9" s="1" t="s">
        <v>114</v>
      </c>
      <c r="C9" s="2" t="s">
        <v>208</v>
      </c>
      <c r="D9" s="21">
        <v>1</v>
      </c>
      <c r="E9" s="1" t="s">
        <v>25</v>
      </c>
      <c r="H9" s="6">
        <f t="shared" si="0"/>
        <v>0</v>
      </c>
      <c r="I9" s="6">
        <f t="shared" si="1"/>
        <v>0</v>
      </c>
    </row>
    <row r="10" spans="1:10" ht="76.5" x14ac:dyDescent="0.25">
      <c r="A10" s="8">
        <v>9</v>
      </c>
      <c r="B10" s="1" t="s">
        <v>115</v>
      </c>
      <c r="C10" s="1" t="s">
        <v>185</v>
      </c>
      <c r="D10" s="21">
        <v>1</v>
      </c>
      <c r="E10" s="1" t="s">
        <v>25</v>
      </c>
      <c r="H10" s="6">
        <f t="shared" si="0"/>
        <v>0</v>
      </c>
      <c r="I10" s="6">
        <f t="shared" si="1"/>
        <v>0</v>
      </c>
    </row>
    <row r="11" spans="1:10" ht="114.75" x14ac:dyDescent="0.25">
      <c r="A11" s="8">
        <v>10</v>
      </c>
      <c r="B11" s="1" t="s">
        <v>116</v>
      </c>
      <c r="C11" s="2" t="s">
        <v>218</v>
      </c>
      <c r="D11" s="21">
        <v>1</v>
      </c>
      <c r="E11" s="1" t="s">
        <v>25</v>
      </c>
      <c r="H11" s="6">
        <f t="shared" si="0"/>
        <v>0</v>
      </c>
      <c r="I11" s="6">
        <f t="shared" si="1"/>
        <v>0</v>
      </c>
    </row>
    <row r="12" spans="1:10" ht="89.25" x14ac:dyDescent="0.25">
      <c r="A12" s="8">
        <v>11</v>
      </c>
      <c r="B12" s="1" t="s">
        <v>117</v>
      </c>
      <c r="C12" s="2" t="s">
        <v>217</v>
      </c>
      <c r="D12" s="21">
        <v>2</v>
      </c>
      <c r="E12" s="1" t="s">
        <v>25</v>
      </c>
      <c r="H12" s="6">
        <f t="shared" si="0"/>
        <v>0</v>
      </c>
      <c r="I12" s="6">
        <f t="shared" si="1"/>
        <v>0</v>
      </c>
    </row>
    <row r="13" spans="1:10" ht="63.75" x14ac:dyDescent="0.25">
      <c r="A13" s="8">
        <v>12</v>
      </c>
      <c r="B13" s="1" t="s">
        <v>118</v>
      </c>
      <c r="C13" s="2" t="s">
        <v>216</v>
      </c>
      <c r="D13" s="21">
        <v>1</v>
      </c>
      <c r="E13" s="1" t="s">
        <v>25</v>
      </c>
      <c r="H13" s="6">
        <f t="shared" si="0"/>
        <v>0</v>
      </c>
      <c r="I13" s="6">
        <f t="shared" si="1"/>
        <v>0</v>
      </c>
    </row>
    <row r="14" spans="1:10" ht="127.5" x14ac:dyDescent="0.25">
      <c r="A14" s="8">
        <v>13</v>
      </c>
      <c r="B14" s="1" t="s">
        <v>119</v>
      </c>
      <c r="C14" s="2" t="s">
        <v>215</v>
      </c>
      <c r="D14" s="21">
        <v>1</v>
      </c>
      <c r="E14" s="1" t="s">
        <v>25</v>
      </c>
      <c r="H14" s="6">
        <f t="shared" si="0"/>
        <v>0</v>
      </c>
      <c r="I14" s="6">
        <f t="shared" si="1"/>
        <v>0</v>
      </c>
    </row>
    <row r="15" spans="1:10" ht="114.75" x14ac:dyDescent="0.25">
      <c r="A15" s="8">
        <v>14</v>
      </c>
      <c r="B15" s="1" t="s">
        <v>120</v>
      </c>
      <c r="C15" s="2" t="s">
        <v>214</v>
      </c>
      <c r="D15" s="21">
        <v>1</v>
      </c>
      <c r="E15" s="1" t="s">
        <v>25</v>
      </c>
      <c r="H15" s="6">
        <f t="shared" si="0"/>
        <v>0</v>
      </c>
      <c r="I15" s="6">
        <f t="shared" si="1"/>
        <v>0</v>
      </c>
    </row>
    <row r="16" spans="1:10" ht="63.75" x14ac:dyDescent="0.25">
      <c r="A16" s="8">
        <v>15</v>
      </c>
      <c r="B16" s="1" t="s">
        <v>121</v>
      </c>
      <c r="C16" s="2" t="s">
        <v>213</v>
      </c>
      <c r="D16" s="21">
        <v>2</v>
      </c>
      <c r="E16" s="1" t="s">
        <v>25</v>
      </c>
      <c r="H16" s="6">
        <f t="shared" si="0"/>
        <v>0</v>
      </c>
      <c r="I16" s="6">
        <f t="shared" si="1"/>
        <v>0</v>
      </c>
    </row>
    <row r="17" spans="1:9" ht="102" x14ac:dyDescent="0.25">
      <c r="A17" s="8">
        <v>16</v>
      </c>
      <c r="B17" s="1" t="s">
        <v>122</v>
      </c>
      <c r="C17" s="2" t="s">
        <v>212</v>
      </c>
      <c r="D17" s="21">
        <v>14</v>
      </c>
      <c r="E17" s="1" t="s">
        <v>25</v>
      </c>
      <c r="H17" s="6">
        <f t="shared" si="0"/>
        <v>0</v>
      </c>
      <c r="I17" s="6">
        <f t="shared" si="1"/>
        <v>0</v>
      </c>
    </row>
    <row r="18" spans="1:9" ht="102" x14ac:dyDescent="0.25">
      <c r="A18" s="8">
        <v>17</v>
      </c>
      <c r="B18" s="1" t="s">
        <v>123</v>
      </c>
      <c r="C18" s="2" t="s">
        <v>211</v>
      </c>
      <c r="D18" s="21">
        <v>4</v>
      </c>
      <c r="E18" s="1" t="s">
        <v>25</v>
      </c>
      <c r="H18" s="6">
        <f t="shared" si="0"/>
        <v>0</v>
      </c>
      <c r="I18" s="6">
        <f t="shared" si="1"/>
        <v>0</v>
      </c>
    </row>
    <row r="19" spans="1:9" ht="89.25" x14ac:dyDescent="0.25">
      <c r="A19" s="8">
        <v>18</v>
      </c>
      <c r="B19" s="1" t="s">
        <v>124</v>
      </c>
      <c r="C19" s="2" t="s">
        <v>210</v>
      </c>
      <c r="D19" s="21">
        <v>23</v>
      </c>
      <c r="E19" s="1" t="s">
        <v>25</v>
      </c>
      <c r="H19" s="6">
        <f t="shared" si="0"/>
        <v>0</v>
      </c>
      <c r="I19" s="6">
        <f t="shared" si="1"/>
        <v>0</v>
      </c>
    </row>
    <row r="20" spans="1:9" ht="102" x14ac:dyDescent="0.25">
      <c r="A20" s="8">
        <v>19</v>
      </c>
      <c r="B20" s="1" t="s">
        <v>125</v>
      </c>
      <c r="C20" s="2" t="s">
        <v>209</v>
      </c>
      <c r="D20" s="21">
        <v>7</v>
      </c>
      <c r="E20" s="1" t="s">
        <v>25</v>
      </c>
      <c r="H20" s="6">
        <f t="shared" si="0"/>
        <v>0</v>
      </c>
      <c r="I20" s="6">
        <f t="shared" si="1"/>
        <v>0</v>
      </c>
    </row>
    <row r="21" spans="1:9" ht="38.25" x14ac:dyDescent="0.25">
      <c r="A21" s="8">
        <v>20</v>
      </c>
      <c r="B21" s="1" t="s">
        <v>126</v>
      </c>
      <c r="C21" s="2" t="s">
        <v>192</v>
      </c>
      <c r="D21" s="21">
        <v>4</v>
      </c>
      <c r="E21" s="1" t="s">
        <v>25</v>
      </c>
      <c r="H21" s="6">
        <f t="shared" si="0"/>
        <v>0</v>
      </c>
      <c r="I21" s="6">
        <f t="shared" si="1"/>
        <v>0</v>
      </c>
    </row>
    <row r="22" spans="1:9" s="9" customFormat="1" x14ac:dyDescent="0.25">
      <c r="A22" s="7"/>
      <c r="B22" s="3"/>
      <c r="C22" s="3" t="s">
        <v>16</v>
      </c>
      <c r="D22" s="22"/>
      <c r="E22" s="3"/>
      <c r="F22" s="5"/>
      <c r="G22" s="5"/>
      <c r="H22" s="5">
        <f>SUM(H2:H21)</f>
        <v>0</v>
      </c>
      <c r="I22" s="5">
        <f>SUM(I2:I21)</f>
        <v>0</v>
      </c>
    </row>
  </sheetData>
  <pageMargins left="0.2361111111111111" right="0.2361111111111111" top="0.69444444444444442" bottom="0.69444444444444442" header="0.41666666666666669" footer="0.41666666666666669"/>
  <pageSetup paperSize="9" scale="90" orientation="portrait" useFirstPageNumber="1" r:id="rId1"/>
  <headerFooter>
    <oddHeader>&amp;L&amp;"Times New Roman,bold"&amp;10 Fa- és műanyag szerkezet elhelyezése</oddHeader>
  </headerFooter>
  <rowBreaks count="1" manualBreakCount="1">
    <brk id="12"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7" zoomScaleNormal="100" zoomScaleSheetLayoutView="85" workbookViewId="0">
      <selection activeCell="F6" sqref="F6"/>
    </sheetView>
  </sheetViews>
  <sheetFormatPr defaultRowHeight="12.75" x14ac:dyDescent="0.25"/>
  <cols>
    <col min="1" max="1" width="4.28515625" style="8" customWidth="1"/>
    <col min="2" max="2" width="9.28515625" style="1" customWidth="1"/>
    <col min="3" max="3" width="34.7109375" style="1" customWidth="1"/>
    <col min="4" max="4" width="6.7109375" style="21"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22" t="s">
        <v>6</v>
      </c>
      <c r="E1" s="3" t="s">
        <v>7</v>
      </c>
      <c r="F1" s="5" t="s">
        <v>8</v>
      </c>
      <c r="G1" s="5" t="s">
        <v>9</v>
      </c>
      <c r="H1" s="5" t="s">
        <v>10</v>
      </c>
      <c r="I1" s="5" t="s">
        <v>11</v>
      </c>
    </row>
    <row r="2" spans="1:9" ht="89.25" x14ac:dyDescent="0.25">
      <c r="A2" s="8">
        <v>1</v>
      </c>
      <c r="B2" s="1" t="s">
        <v>128</v>
      </c>
      <c r="C2" s="1" t="s">
        <v>191</v>
      </c>
      <c r="D2" s="21">
        <v>5</v>
      </c>
      <c r="E2" s="1" t="s">
        <v>25</v>
      </c>
      <c r="H2" s="6">
        <f>D2*F2</f>
        <v>0</v>
      </c>
      <c r="I2" s="6">
        <f>D2*G2</f>
        <v>0</v>
      </c>
    </row>
    <row r="3" spans="1:9" ht="89.25" x14ac:dyDescent="0.25">
      <c r="A3" s="8">
        <v>2</v>
      </c>
      <c r="B3" s="1" t="s">
        <v>129</v>
      </c>
      <c r="C3" s="1" t="s">
        <v>189</v>
      </c>
      <c r="D3" s="21">
        <v>14</v>
      </c>
      <c r="E3" s="1" t="s">
        <v>25</v>
      </c>
      <c r="H3" s="6">
        <f t="shared" ref="H3:H10" si="0">D3*F3</f>
        <v>0</v>
      </c>
      <c r="I3" s="6">
        <f t="shared" ref="I3:I10" si="1">D3*G3</f>
        <v>0</v>
      </c>
    </row>
    <row r="4" spans="1:9" ht="89.25" x14ac:dyDescent="0.25">
      <c r="A4" s="8">
        <v>3</v>
      </c>
      <c r="B4" s="1" t="s">
        <v>130</v>
      </c>
      <c r="C4" s="1" t="s">
        <v>190</v>
      </c>
      <c r="D4" s="21">
        <v>1</v>
      </c>
      <c r="E4" s="1" t="s">
        <v>25</v>
      </c>
      <c r="H4" s="6">
        <f t="shared" si="0"/>
        <v>0</v>
      </c>
      <c r="I4" s="6">
        <f t="shared" si="1"/>
        <v>0</v>
      </c>
    </row>
    <row r="5" spans="1:9" ht="63.75" x14ac:dyDescent="0.25">
      <c r="A5" s="8">
        <v>4</v>
      </c>
      <c r="B5" s="1" t="s">
        <v>131</v>
      </c>
      <c r="C5" s="2" t="s">
        <v>219</v>
      </c>
      <c r="D5" s="21">
        <v>3</v>
      </c>
      <c r="E5" s="1" t="s">
        <v>25</v>
      </c>
      <c r="H5" s="6">
        <f t="shared" si="0"/>
        <v>0</v>
      </c>
      <c r="I5" s="6">
        <f t="shared" si="1"/>
        <v>0</v>
      </c>
    </row>
    <row r="6" spans="1:9" ht="102" x14ac:dyDescent="0.25">
      <c r="A6" s="8">
        <v>5</v>
      </c>
      <c r="B6" s="1" t="s">
        <v>132</v>
      </c>
      <c r="C6" s="2" t="s">
        <v>220</v>
      </c>
      <c r="D6" s="21">
        <v>5</v>
      </c>
      <c r="E6" s="1" t="s">
        <v>25</v>
      </c>
      <c r="H6" s="6">
        <f t="shared" si="0"/>
        <v>0</v>
      </c>
      <c r="I6" s="6">
        <f t="shared" si="1"/>
        <v>0</v>
      </c>
    </row>
    <row r="7" spans="1:9" ht="102" x14ac:dyDescent="0.25">
      <c r="A7" s="8">
        <v>6</v>
      </c>
      <c r="B7" s="1" t="s">
        <v>133</v>
      </c>
      <c r="C7" s="2" t="s">
        <v>221</v>
      </c>
      <c r="D7" s="21">
        <v>14</v>
      </c>
      <c r="E7" s="1" t="s">
        <v>25</v>
      </c>
      <c r="H7" s="6">
        <f t="shared" si="0"/>
        <v>0</v>
      </c>
      <c r="I7" s="6">
        <f t="shared" si="1"/>
        <v>0</v>
      </c>
    </row>
    <row r="8" spans="1:9" ht="102" x14ac:dyDescent="0.25">
      <c r="A8" s="8">
        <v>7</v>
      </c>
      <c r="B8" s="1" t="s">
        <v>134</v>
      </c>
      <c r="C8" s="2" t="s">
        <v>222</v>
      </c>
      <c r="D8" s="21">
        <v>1</v>
      </c>
      <c r="E8" s="1" t="s">
        <v>25</v>
      </c>
      <c r="H8" s="6">
        <f t="shared" si="0"/>
        <v>0</v>
      </c>
      <c r="I8" s="6">
        <f t="shared" si="1"/>
        <v>0</v>
      </c>
    </row>
    <row r="9" spans="1:9" ht="114.75" x14ac:dyDescent="0.25">
      <c r="A9" s="8">
        <v>8</v>
      </c>
      <c r="B9" s="1" t="s">
        <v>135</v>
      </c>
      <c r="C9" s="2" t="s">
        <v>223</v>
      </c>
      <c r="D9" s="21">
        <v>1</v>
      </c>
      <c r="E9" s="1" t="s">
        <v>25</v>
      </c>
      <c r="H9" s="6">
        <f t="shared" si="0"/>
        <v>0</v>
      </c>
      <c r="I9" s="6">
        <f t="shared" si="1"/>
        <v>0</v>
      </c>
    </row>
    <row r="10" spans="1:9" ht="38.25" x14ac:dyDescent="0.25">
      <c r="A10" s="8">
        <v>9</v>
      </c>
      <c r="B10" s="1" t="s">
        <v>136</v>
      </c>
      <c r="C10" s="1" t="s">
        <v>253</v>
      </c>
      <c r="D10" s="21">
        <v>12.2</v>
      </c>
      <c r="E10" s="1" t="s">
        <v>96</v>
      </c>
      <c r="H10" s="6">
        <f t="shared" si="0"/>
        <v>0</v>
      </c>
      <c r="I10" s="6">
        <f t="shared" si="1"/>
        <v>0</v>
      </c>
    </row>
    <row r="11" spans="1:9" s="9" customFormat="1" x14ac:dyDescent="0.25">
      <c r="A11" s="7"/>
      <c r="B11" s="3"/>
      <c r="C11" s="3" t="s">
        <v>16</v>
      </c>
      <c r="D11" s="22"/>
      <c r="E11" s="3"/>
      <c r="F11" s="5"/>
      <c r="G11" s="5"/>
      <c r="H11" s="5">
        <f>SUM(H2:H10)</f>
        <v>0</v>
      </c>
      <c r="I11" s="5">
        <f>SUM(I2:I10)</f>
        <v>0</v>
      </c>
    </row>
  </sheetData>
  <pageMargins left="0.2361111111111111" right="0.2361111111111111" top="0.69444444444444442" bottom="0.69444444444444442" header="0.41666666666666669" footer="0.41666666666666669"/>
  <pageSetup paperSize="9" scale="93" orientation="portrait" useFirstPageNumber="1" r:id="rId1"/>
  <headerFooter>
    <oddHeader>&amp;L&amp;"Times New Roman,bold"&amp;10 Fém nyílászáró és épületlakatos-szerkezet elhelyezése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Normal="100" zoomScaleSheetLayoutView="85" workbookViewId="0">
      <selection activeCell="C6" sqref="C6"/>
    </sheetView>
  </sheetViews>
  <sheetFormatPr defaultRowHeight="12.75" x14ac:dyDescent="0.25"/>
  <cols>
    <col min="1" max="1" width="4.28515625" style="8" customWidth="1"/>
    <col min="2" max="2" width="9.28515625" style="1" customWidth="1"/>
    <col min="3" max="3" width="34.7109375" style="1" customWidth="1"/>
    <col min="4" max="4" width="6.7109375" style="21"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22" t="s">
        <v>6</v>
      </c>
      <c r="E1" s="3" t="s">
        <v>7</v>
      </c>
      <c r="F1" s="5" t="s">
        <v>8</v>
      </c>
      <c r="G1" s="5" t="s">
        <v>9</v>
      </c>
      <c r="H1" s="5" t="s">
        <v>10</v>
      </c>
      <c r="I1" s="5" t="s">
        <v>11</v>
      </c>
    </row>
    <row r="2" spans="1:9" ht="76.5" x14ac:dyDescent="0.25">
      <c r="A2" s="8">
        <v>1</v>
      </c>
      <c r="B2" s="1" t="s">
        <v>138</v>
      </c>
      <c r="C2" s="1" t="s">
        <v>139</v>
      </c>
      <c r="D2" s="21">
        <v>654</v>
      </c>
      <c r="E2" s="1" t="s">
        <v>13</v>
      </c>
      <c r="H2" s="6">
        <f>D2*F2</f>
        <v>0</v>
      </c>
      <c r="I2" s="6">
        <f>D2*G2</f>
        <v>0</v>
      </c>
    </row>
    <row r="3" spans="1:9" ht="76.5" x14ac:dyDescent="0.25">
      <c r="A3" s="8">
        <v>2</v>
      </c>
      <c r="B3" s="1" t="s">
        <v>140</v>
      </c>
      <c r="C3" s="2" t="s">
        <v>224</v>
      </c>
      <c r="D3" s="21">
        <v>654</v>
      </c>
      <c r="E3" s="1" t="s">
        <v>13</v>
      </c>
      <c r="H3" s="6">
        <f t="shared" ref="H3:H6" si="0">D3*F3</f>
        <v>0</v>
      </c>
      <c r="I3" s="6">
        <f t="shared" ref="I3:I6" si="1">D3*G3</f>
        <v>0</v>
      </c>
    </row>
    <row r="4" spans="1:9" ht="51" x14ac:dyDescent="0.25">
      <c r="A4" s="8">
        <v>3</v>
      </c>
      <c r="B4" s="1" t="s">
        <v>141</v>
      </c>
      <c r="C4" s="1" t="s">
        <v>251</v>
      </c>
      <c r="D4" s="21">
        <v>4</v>
      </c>
      <c r="E4" s="1" t="s">
        <v>13</v>
      </c>
      <c r="H4" s="6">
        <f t="shared" si="0"/>
        <v>0</v>
      </c>
      <c r="I4" s="6">
        <f t="shared" si="1"/>
        <v>0</v>
      </c>
    </row>
    <row r="5" spans="1:9" ht="51" x14ac:dyDescent="0.25">
      <c r="A5" s="8">
        <v>4</v>
      </c>
      <c r="B5" s="1" t="s">
        <v>142</v>
      </c>
      <c r="C5" s="1" t="s">
        <v>252</v>
      </c>
      <c r="D5" s="21">
        <v>4</v>
      </c>
      <c r="E5" s="1" t="s">
        <v>13</v>
      </c>
      <c r="H5" s="6">
        <f t="shared" si="0"/>
        <v>0</v>
      </c>
      <c r="I5" s="6">
        <f t="shared" si="1"/>
        <v>0</v>
      </c>
    </row>
    <row r="6" spans="1:9" ht="51" x14ac:dyDescent="0.25">
      <c r="A6" s="8">
        <v>5</v>
      </c>
      <c r="B6" s="1" t="s">
        <v>143</v>
      </c>
      <c r="C6" s="1" t="s">
        <v>144</v>
      </c>
      <c r="D6" s="21">
        <v>65</v>
      </c>
      <c r="E6" s="1" t="s">
        <v>13</v>
      </c>
      <c r="H6" s="6">
        <f t="shared" si="0"/>
        <v>0</v>
      </c>
      <c r="I6" s="6">
        <f t="shared" si="1"/>
        <v>0</v>
      </c>
    </row>
    <row r="7" spans="1:9" s="9" customFormat="1" x14ac:dyDescent="0.25">
      <c r="A7" s="7"/>
      <c r="B7" s="3"/>
      <c r="C7" s="3" t="s">
        <v>16</v>
      </c>
      <c r="D7" s="22"/>
      <c r="E7" s="3"/>
      <c r="F7" s="5"/>
      <c r="G7" s="5"/>
      <c r="H7" s="5">
        <f>SUM(H2:H6)</f>
        <v>0</v>
      </c>
      <c r="I7" s="5">
        <f>SUM(I2:I6)</f>
        <v>0</v>
      </c>
    </row>
    <row r="10" spans="1:9" x14ac:dyDescent="0.25">
      <c r="C10" s="20"/>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Felületképzés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view="pageBreakPreview" zoomScale="85" zoomScaleNormal="100" zoomScaleSheetLayoutView="85" workbookViewId="0">
      <selection activeCell="H20" sqref="H20"/>
    </sheetView>
  </sheetViews>
  <sheetFormatPr defaultRowHeight="12.75" x14ac:dyDescent="0.25"/>
  <cols>
    <col min="1" max="1" width="4.28515625" style="42" customWidth="1"/>
    <col min="2" max="2" width="9.28515625" style="1" customWidth="1"/>
    <col min="3" max="3" width="34.7109375" style="23" customWidth="1"/>
    <col min="4" max="4" width="6.7109375" style="29" customWidth="1"/>
    <col min="5" max="5" width="6.7109375" style="23"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41" t="s">
        <v>3</v>
      </c>
      <c r="B1" s="3" t="s">
        <v>4</v>
      </c>
      <c r="C1" s="45" t="s">
        <v>5</v>
      </c>
      <c r="D1" s="46" t="s">
        <v>6</v>
      </c>
      <c r="E1" s="45" t="s">
        <v>7</v>
      </c>
      <c r="F1" s="5" t="s">
        <v>8</v>
      </c>
      <c r="G1" s="5" t="s">
        <v>9</v>
      </c>
      <c r="H1" s="5" t="s">
        <v>10</v>
      </c>
      <c r="I1" s="5" t="s">
        <v>11</v>
      </c>
    </row>
    <row r="2" spans="1:9" ht="63.75" x14ac:dyDescent="0.25">
      <c r="A2" s="42">
        <v>1</v>
      </c>
      <c r="B2" s="23" t="s">
        <v>183</v>
      </c>
      <c r="C2" s="23" t="s">
        <v>254</v>
      </c>
      <c r="D2" s="29">
        <v>367</v>
      </c>
      <c r="E2" s="23" t="s">
        <v>13</v>
      </c>
      <c r="H2" s="6">
        <f>D2*F2</f>
        <v>0</v>
      </c>
      <c r="I2" s="6">
        <f>D2*G2</f>
        <v>0</v>
      </c>
    </row>
    <row r="3" spans="1:9" ht="63.75" x14ac:dyDescent="0.25">
      <c r="A3" s="42">
        <v>2</v>
      </c>
      <c r="B3" s="1" t="s">
        <v>146</v>
      </c>
      <c r="C3" s="25" t="s">
        <v>255</v>
      </c>
      <c r="D3" s="29">
        <v>315</v>
      </c>
      <c r="E3" s="23" t="s">
        <v>13</v>
      </c>
      <c r="H3" s="6">
        <f t="shared" ref="H3:H25" si="0">D3*F3</f>
        <v>0</v>
      </c>
      <c r="I3" s="6">
        <f t="shared" ref="I3:I25" si="1">D3*G3</f>
        <v>0</v>
      </c>
    </row>
    <row r="4" spans="1:9" ht="89.25" x14ac:dyDescent="0.25">
      <c r="A4" s="42">
        <v>3</v>
      </c>
      <c r="B4" s="1" t="s">
        <v>147</v>
      </c>
      <c r="C4" s="23" t="s">
        <v>248</v>
      </c>
      <c r="D4" s="29">
        <v>367</v>
      </c>
      <c r="E4" s="23" t="s">
        <v>13</v>
      </c>
      <c r="H4" s="6">
        <f t="shared" si="0"/>
        <v>0</v>
      </c>
      <c r="I4" s="6">
        <f t="shared" si="1"/>
        <v>0</v>
      </c>
    </row>
    <row r="5" spans="1:9" ht="38.25" x14ac:dyDescent="0.25">
      <c r="A5" s="42">
        <v>4</v>
      </c>
      <c r="B5" s="1" t="s">
        <v>148</v>
      </c>
      <c r="C5" s="23" t="s">
        <v>263</v>
      </c>
      <c r="D5" s="29">
        <v>472</v>
      </c>
      <c r="E5" s="23" t="s">
        <v>13</v>
      </c>
      <c r="H5" s="6">
        <f t="shared" si="0"/>
        <v>0</v>
      </c>
      <c r="I5" s="6">
        <f t="shared" si="1"/>
        <v>0</v>
      </c>
    </row>
    <row r="6" spans="1:9" ht="38.25" x14ac:dyDescent="0.25">
      <c r="A6" s="42" t="s">
        <v>266</v>
      </c>
      <c r="B6" s="1" t="s">
        <v>149</v>
      </c>
      <c r="C6" s="25" t="s">
        <v>264</v>
      </c>
      <c r="D6" s="29">
        <v>453</v>
      </c>
      <c r="E6" s="23" t="s">
        <v>13</v>
      </c>
      <c r="H6" s="6">
        <f t="shared" si="0"/>
        <v>0</v>
      </c>
      <c r="I6" s="6">
        <f t="shared" si="1"/>
        <v>0</v>
      </c>
    </row>
    <row r="7" spans="1:9" ht="51" x14ac:dyDescent="0.25">
      <c r="A7" s="42" t="s">
        <v>267</v>
      </c>
      <c r="B7" s="1" t="s">
        <v>268</v>
      </c>
      <c r="C7" s="25" t="s">
        <v>265</v>
      </c>
      <c r="D7" s="29">
        <v>367</v>
      </c>
      <c r="E7" s="23" t="s">
        <v>13</v>
      </c>
      <c r="H7" s="6">
        <f t="shared" ref="H7" si="2">D7*F7</f>
        <v>0</v>
      </c>
      <c r="I7" s="6">
        <f t="shared" ref="I7" si="3">D7*G7</f>
        <v>0</v>
      </c>
    </row>
    <row r="8" spans="1:9" ht="102" x14ac:dyDescent="0.25">
      <c r="A8" s="42">
        <v>6</v>
      </c>
      <c r="B8" s="1" t="s">
        <v>150</v>
      </c>
      <c r="C8" s="25" t="s">
        <v>227</v>
      </c>
      <c r="D8" s="29">
        <v>221.21</v>
      </c>
      <c r="E8" s="23" t="s">
        <v>13</v>
      </c>
      <c r="F8" s="20"/>
      <c r="G8" s="21"/>
      <c r="H8" s="6">
        <f t="shared" si="0"/>
        <v>0</v>
      </c>
      <c r="I8" s="6">
        <f t="shared" si="1"/>
        <v>0</v>
      </c>
    </row>
    <row r="9" spans="1:9" ht="25.5" x14ac:dyDescent="0.25">
      <c r="C9" s="25" t="s">
        <v>151</v>
      </c>
      <c r="F9" s="21"/>
      <c r="G9" s="21"/>
      <c r="H9" s="6">
        <f t="shared" si="0"/>
        <v>0</v>
      </c>
      <c r="I9" s="6">
        <f t="shared" si="1"/>
        <v>0</v>
      </c>
    </row>
    <row r="10" spans="1:9" ht="89.25" x14ac:dyDescent="0.25">
      <c r="A10" s="42">
        <v>7</v>
      </c>
      <c r="B10" s="1" t="s">
        <v>150</v>
      </c>
      <c r="C10" s="25" t="s">
        <v>246</v>
      </c>
      <c r="D10" s="29">
        <v>31.2</v>
      </c>
      <c r="E10" s="23" t="s">
        <v>13</v>
      </c>
      <c r="F10" s="20"/>
      <c r="G10" s="21"/>
      <c r="H10" s="6">
        <f t="shared" si="0"/>
        <v>0</v>
      </c>
      <c r="I10" s="6">
        <f t="shared" si="1"/>
        <v>0</v>
      </c>
    </row>
    <row r="11" spans="1:9" ht="102" x14ac:dyDescent="0.25">
      <c r="A11" s="42" t="s">
        <v>272</v>
      </c>
      <c r="B11" s="1" t="s">
        <v>152</v>
      </c>
      <c r="C11" s="25" t="s">
        <v>271</v>
      </c>
      <c r="D11" s="29">
        <v>26.4</v>
      </c>
      <c r="E11" s="23" t="s">
        <v>13</v>
      </c>
      <c r="F11" s="21"/>
      <c r="G11" s="21"/>
      <c r="H11" s="6">
        <f t="shared" si="0"/>
        <v>0</v>
      </c>
      <c r="I11" s="6">
        <f t="shared" si="1"/>
        <v>0</v>
      </c>
    </row>
    <row r="12" spans="1:9" ht="89.25" x14ac:dyDescent="0.25">
      <c r="A12" s="42" t="s">
        <v>273</v>
      </c>
      <c r="B12" s="1" t="s">
        <v>284</v>
      </c>
      <c r="C12" s="25" t="s">
        <v>270</v>
      </c>
      <c r="D12" s="29">
        <v>10.6</v>
      </c>
      <c r="E12" s="23" t="s">
        <v>13</v>
      </c>
      <c r="F12" s="21"/>
      <c r="G12" s="21"/>
      <c r="H12" s="6">
        <f t="shared" ref="H12" si="4">D12*F12</f>
        <v>0</v>
      </c>
      <c r="I12" s="6">
        <f t="shared" ref="I12" si="5">D12*G12</f>
        <v>0</v>
      </c>
    </row>
    <row r="13" spans="1:9" ht="63.75" x14ac:dyDescent="0.25">
      <c r="A13" s="42">
        <v>9</v>
      </c>
      <c r="B13" s="1" t="s">
        <v>153</v>
      </c>
      <c r="C13" s="23" t="s">
        <v>276</v>
      </c>
      <c r="D13" s="29">
        <v>22</v>
      </c>
      <c r="E13" s="23" t="s">
        <v>13</v>
      </c>
      <c r="H13" s="6">
        <f t="shared" si="0"/>
        <v>0</v>
      </c>
      <c r="I13" s="6">
        <f t="shared" si="1"/>
        <v>0</v>
      </c>
    </row>
    <row r="14" spans="1:9" ht="51" x14ac:dyDescent="0.25">
      <c r="A14" s="42">
        <v>10</v>
      </c>
      <c r="B14" s="1" t="s">
        <v>154</v>
      </c>
      <c r="C14" s="23" t="s">
        <v>275</v>
      </c>
      <c r="D14" s="29">
        <v>21.69</v>
      </c>
      <c r="E14" s="23" t="s">
        <v>13</v>
      </c>
      <c r="F14" s="40"/>
      <c r="H14" s="6">
        <f t="shared" si="0"/>
        <v>0</v>
      </c>
      <c r="I14" s="6">
        <f t="shared" si="1"/>
        <v>0</v>
      </c>
    </row>
    <row r="15" spans="1:9" ht="76.5" x14ac:dyDescent="0.25">
      <c r="A15" s="42" t="s">
        <v>279</v>
      </c>
      <c r="B15" s="1" t="s">
        <v>155</v>
      </c>
      <c r="C15" s="23" t="s">
        <v>278</v>
      </c>
      <c r="D15" s="29">
        <v>37</v>
      </c>
      <c r="E15" s="23" t="s">
        <v>13</v>
      </c>
      <c r="H15" s="6">
        <f t="shared" si="0"/>
        <v>0</v>
      </c>
      <c r="I15" s="6">
        <f t="shared" si="1"/>
        <v>0</v>
      </c>
    </row>
    <row r="16" spans="1:9" ht="76.5" x14ac:dyDescent="0.25">
      <c r="A16" s="42" t="s">
        <v>280</v>
      </c>
      <c r="B16" s="1" t="s">
        <v>285</v>
      </c>
      <c r="C16" s="23" t="s">
        <v>277</v>
      </c>
      <c r="D16" s="29">
        <v>16</v>
      </c>
      <c r="E16" s="23" t="s">
        <v>13</v>
      </c>
      <c r="H16" s="6">
        <f t="shared" ref="H16" si="6">D16*F16</f>
        <v>0</v>
      </c>
      <c r="I16" s="6">
        <f t="shared" ref="I16" si="7">D16*G16</f>
        <v>0</v>
      </c>
    </row>
    <row r="17" spans="1:9" ht="51" x14ac:dyDescent="0.25">
      <c r="A17" s="42">
        <v>12</v>
      </c>
      <c r="B17" s="1" t="s">
        <v>156</v>
      </c>
      <c r="C17" s="23" t="s">
        <v>269</v>
      </c>
      <c r="D17" s="29">
        <v>36</v>
      </c>
      <c r="E17" s="23" t="s">
        <v>13</v>
      </c>
      <c r="H17" s="6">
        <f t="shared" si="0"/>
        <v>0</v>
      </c>
      <c r="I17" s="6">
        <f t="shared" si="1"/>
        <v>0</v>
      </c>
    </row>
    <row r="18" spans="1:9" ht="76.5" x14ac:dyDescent="0.25">
      <c r="A18" s="42">
        <v>13</v>
      </c>
      <c r="B18" s="1" t="s">
        <v>157</v>
      </c>
      <c r="C18" s="25" t="s">
        <v>225</v>
      </c>
      <c r="D18" s="29">
        <v>31</v>
      </c>
      <c r="E18" s="23" t="s">
        <v>13</v>
      </c>
      <c r="H18" s="6">
        <f t="shared" si="0"/>
        <v>0</v>
      </c>
      <c r="I18" s="6">
        <f t="shared" si="1"/>
        <v>0</v>
      </c>
    </row>
    <row r="19" spans="1:9" x14ac:dyDescent="0.25">
      <c r="C19" s="25" t="s">
        <v>232</v>
      </c>
      <c r="H19" s="6">
        <f t="shared" si="0"/>
        <v>0</v>
      </c>
      <c r="I19" s="6">
        <f t="shared" si="1"/>
        <v>0</v>
      </c>
    </row>
    <row r="20" spans="1:9" ht="76.5" x14ac:dyDescent="0.25">
      <c r="A20" s="42">
        <v>14</v>
      </c>
      <c r="B20" s="1" t="s">
        <v>158</v>
      </c>
      <c r="C20" s="25" t="s">
        <v>226</v>
      </c>
      <c r="D20" s="29">
        <v>25</v>
      </c>
      <c r="E20" s="23" t="s">
        <v>13</v>
      </c>
      <c r="H20" s="6">
        <f t="shared" si="0"/>
        <v>0</v>
      </c>
      <c r="I20" s="6">
        <f t="shared" si="1"/>
        <v>0</v>
      </c>
    </row>
    <row r="21" spans="1:9" ht="38.25" x14ac:dyDescent="0.25">
      <c r="C21" s="25" t="s">
        <v>258</v>
      </c>
      <c r="H21" s="6">
        <f t="shared" si="0"/>
        <v>0</v>
      </c>
      <c r="I21" s="6">
        <f t="shared" si="1"/>
        <v>0</v>
      </c>
    </row>
    <row r="22" spans="1:9" s="23" customFormat="1" ht="102" x14ac:dyDescent="0.25">
      <c r="A22" s="43">
        <v>15</v>
      </c>
      <c r="B22" s="23" t="s">
        <v>184</v>
      </c>
      <c r="C22" s="31" t="s">
        <v>257</v>
      </c>
      <c r="D22" s="29">
        <v>85</v>
      </c>
      <c r="E22" s="23" t="s">
        <v>96</v>
      </c>
      <c r="F22" s="30"/>
      <c r="G22" s="30"/>
      <c r="H22" s="30">
        <f t="shared" si="0"/>
        <v>0</v>
      </c>
      <c r="I22" s="30">
        <f t="shared" si="1"/>
        <v>0</v>
      </c>
    </row>
    <row r="23" spans="1:9" ht="38.25" x14ac:dyDescent="0.25">
      <c r="A23" s="42">
        <v>16</v>
      </c>
      <c r="B23" s="1" t="s">
        <v>229</v>
      </c>
      <c r="C23" s="23" t="s">
        <v>240</v>
      </c>
      <c r="D23" s="29">
        <v>21.69</v>
      </c>
      <c r="E23" s="23" t="s">
        <v>13</v>
      </c>
      <c r="H23" s="6">
        <f t="shared" si="0"/>
        <v>0</v>
      </c>
      <c r="I23" s="6">
        <f t="shared" si="1"/>
        <v>0</v>
      </c>
    </row>
    <row r="24" spans="1:9" ht="38.25" x14ac:dyDescent="0.25">
      <c r="A24" s="42">
        <v>17</v>
      </c>
      <c r="B24" s="1" t="s">
        <v>230</v>
      </c>
      <c r="C24" s="25" t="s">
        <v>193</v>
      </c>
      <c r="D24" s="29">
        <v>290</v>
      </c>
      <c r="E24" s="23" t="s">
        <v>96</v>
      </c>
      <c r="H24" s="6">
        <f t="shared" si="0"/>
        <v>0</v>
      </c>
      <c r="I24" s="6">
        <f t="shared" si="1"/>
        <v>0</v>
      </c>
    </row>
    <row r="25" spans="1:9" ht="63.75" x14ac:dyDescent="0.25">
      <c r="A25" s="42">
        <v>18</v>
      </c>
      <c r="B25" s="1" t="s">
        <v>228</v>
      </c>
      <c r="C25" s="25" t="s">
        <v>256</v>
      </c>
      <c r="D25" s="29">
        <v>240</v>
      </c>
      <c r="E25" s="23" t="s">
        <v>13</v>
      </c>
      <c r="H25" s="6">
        <f t="shared" si="0"/>
        <v>0</v>
      </c>
      <c r="I25" s="6">
        <f t="shared" si="1"/>
        <v>0</v>
      </c>
    </row>
    <row r="26" spans="1:9" ht="89.25" x14ac:dyDescent="0.25">
      <c r="A26" s="42">
        <v>19</v>
      </c>
      <c r="B26" s="1" t="s">
        <v>286</v>
      </c>
      <c r="C26" s="23" t="s">
        <v>262</v>
      </c>
      <c r="D26" s="29">
        <v>9.6</v>
      </c>
      <c r="E26" s="23" t="s">
        <v>13</v>
      </c>
    </row>
    <row r="27" spans="1:9" ht="89.25" x14ac:dyDescent="0.25">
      <c r="A27" s="44">
        <v>20</v>
      </c>
      <c r="B27" s="1" t="s">
        <v>286</v>
      </c>
      <c r="C27" s="25" t="s">
        <v>274</v>
      </c>
      <c r="D27" s="29">
        <v>7</v>
      </c>
      <c r="E27" s="23" t="s">
        <v>13</v>
      </c>
    </row>
    <row r="28" spans="1:9" x14ac:dyDescent="0.25">
      <c r="B28" s="3"/>
      <c r="C28" s="45" t="s">
        <v>16</v>
      </c>
      <c r="D28" s="46"/>
      <c r="E28" s="45"/>
      <c r="F28" s="5"/>
      <c r="G28" s="5"/>
      <c r="H28" s="5">
        <f>SUM(H2:H27)</f>
        <v>0</v>
      </c>
      <c r="I28" s="5">
        <f>SUM(I2:I27)</f>
        <v>0</v>
      </c>
    </row>
  </sheetData>
  <pageMargins left="0.2361111111111111" right="0.2361111111111111" top="0.69444444444444442" bottom="0.69444444444444442" header="0.41666666666666669" footer="0.41666666666666669"/>
  <pageSetup paperSize="9" scale="81" orientation="portrait" useFirstPageNumber="1" r:id="rId1"/>
  <headerFooter>
    <oddHeader>&amp;L&amp;"Times New Roman,bold"&amp;10 Szigetelés</oddHeader>
  </headerFooter>
  <rowBreaks count="1" manualBreakCount="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zoomScaleSheetLayoutView="85" workbookViewId="0">
      <selection activeCell="B15" sqref="B15"/>
    </sheetView>
  </sheetViews>
  <sheetFormatPr defaultRowHeight="15.75" x14ac:dyDescent="0.25"/>
  <cols>
    <col min="1" max="1" width="36.42578125" style="11" customWidth="1"/>
    <col min="2" max="3" width="20.7109375" style="11" customWidth="1"/>
    <col min="4" max="16384" width="9.140625" style="11"/>
  </cols>
  <sheetData>
    <row r="1" spans="1:7" s="12" customFormat="1" x14ac:dyDescent="0.25">
      <c r="A1" s="12" t="s">
        <v>0</v>
      </c>
      <c r="B1" s="13" t="s">
        <v>1</v>
      </c>
      <c r="C1" s="13" t="s">
        <v>2</v>
      </c>
    </row>
    <row r="2" spans="1:7" x14ac:dyDescent="0.25">
      <c r="A2" s="11" t="s">
        <v>237</v>
      </c>
      <c r="B2" s="11">
        <f>'Felvonulási létesítmények'!H5</f>
        <v>0</v>
      </c>
      <c r="C2" s="11">
        <f>'Felvonulási létesítmények'!I5</f>
        <v>0</v>
      </c>
      <c r="F2" s="28"/>
      <c r="G2" s="28"/>
    </row>
    <row r="3" spans="1:7" x14ac:dyDescent="0.25">
      <c r="A3" s="11" t="s">
        <v>17</v>
      </c>
      <c r="B3" s="11">
        <f>'Zsaluzás és állványozás'!H5</f>
        <v>0</v>
      </c>
      <c r="C3" s="11">
        <f>'Zsaluzás és állványozás'!I5</f>
        <v>0</v>
      </c>
    </row>
    <row r="4" spans="1:7" x14ac:dyDescent="0.25">
      <c r="A4" s="11" t="s">
        <v>26</v>
      </c>
      <c r="B4" s="11">
        <f>'Irtás, föld- és sziklamunka'!H8</f>
        <v>0</v>
      </c>
      <c r="C4" s="11">
        <f>'Irtás, föld- és sziklamunka'!I8</f>
        <v>0</v>
      </c>
    </row>
    <row r="5" spans="1:7" x14ac:dyDescent="0.25">
      <c r="A5" s="11" t="s">
        <v>28</v>
      </c>
      <c r="B5" s="11">
        <f>Síkalapozás!H4</f>
        <v>0</v>
      </c>
      <c r="C5" s="11">
        <f>Síkalapozás!I4</f>
        <v>0</v>
      </c>
    </row>
    <row r="6" spans="1:7" x14ac:dyDescent="0.25">
      <c r="A6" s="11" t="s">
        <v>47</v>
      </c>
      <c r="B6" s="11">
        <f>'Helyszíni beton és vasbeton mun'!H15</f>
        <v>0</v>
      </c>
      <c r="C6" s="11">
        <f>'Helyszíni beton és vasbeton mun'!I15</f>
        <v>0</v>
      </c>
    </row>
    <row r="7" spans="1:7" x14ac:dyDescent="0.25">
      <c r="A7" s="11" t="s">
        <v>53</v>
      </c>
      <c r="B7" s="11">
        <f>'Falazás és egyéb kőművesmunka'!H6</f>
        <v>0</v>
      </c>
      <c r="C7" s="11">
        <f>'Falazás és egyéb kőművesmunka'!I6</f>
        <v>0</v>
      </c>
    </row>
    <row r="8" spans="1:7" x14ac:dyDescent="0.25">
      <c r="A8" s="11" t="s">
        <v>244</v>
      </c>
      <c r="B8" s="11">
        <f>'Tetőszerkezet és falváz'!H9</f>
        <v>0</v>
      </c>
      <c r="C8" s="11">
        <f>'Tetőszerkezet és falváz'!I9</f>
        <v>0</v>
      </c>
    </row>
    <row r="9" spans="1:7" x14ac:dyDescent="0.25">
      <c r="A9" s="11" t="s">
        <v>72</v>
      </c>
      <c r="B9" s="11">
        <f>'Vakolás és rabicolás'!H5</f>
        <v>0</v>
      </c>
      <c r="C9" s="11">
        <f>'Vakolás és rabicolás'!I5</f>
        <v>0</v>
      </c>
    </row>
    <row r="10" spans="1:7" x14ac:dyDescent="0.25">
      <c r="A10" s="11" t="s">
        <v>75</v>
      </c>
      <c r="B10" s="11">
        <f>'Égéstermék-elvezető rendszerek'!H3</f>
        <v>0</v>
      </c>
      <c r="C10" s="11">
        <f>'Égéstermék-elvezető rendszerek'!I3</f>
        <v>0</v>
      </c>
    </row>
    <row r="11" spans="1:7" x14ac:dyDescent="0.25">
      <c r="A11" s="11" t="s">
        <v>80</v>
      </c>
      <c r="B11" s="11">
        <f>Szárazépítés!H6</f>
        <v>0</v>
      </c>
      <c r="C11" s="11">
        <f>Szárazépítés!I6</f>
        <v>0</v>
      </c>
    </row>
    <row r="12" spans="1:7" x14ac:dyDescent="0.25">
      <c r="A12" s="11" t="s">
        <v>82</v>
      </c>
      <c r="B12" s="11">
        <f>Tetőfedés!H3</f>
        <v>0</v>
      </c>
      <c r="C12" s="11">
        <f>Tetőfedés!I3</f>
        <v>0</v>
      </c>
    </row>
    <row r="13" spans="1:7" ht="31.5" x14ac:dyDescent="0.25">
      <c r="A13" s="11" t="s">
        <v>101</v>
      </c>
      <c r="B13" s="11">
        <f>'Aljzatkészítés, hideg- és meleg'!H13</f>
        <v>0</v>
      </c>
      <c r="C13" s="11">
        <f>'Aljzatkészítés, hideg- és meleg'!I13</f>
        <v>0</v>
      </c>
    </row>
    <row r="14" spans="1:7" x14ac:dyDescent="0.25">
      <c r="A14" s="11" t="s">
        <v>105</v>
      </c>
      <c r="B14" s="11">
        <f>Bádogozás!H5</f>
        <v>0</v>
      </c>
      <c r="C14" s="11">
        <f>Bádogozás!I5</f>
        <v>0</v>
      </c>
    </row>
    <row r="15" spans="1:7" x14ac:dyDescent="0.25">
      <c r="A15" s="11" t="s">
        <v>127</v>
      </c>
      <c r="B15" s="11">
        <f>'Fa- és műanyag szerkezet elhely'!H22</f>
        <v>0</v>
      </c>
      <c r="C15" s="11">
        <f>'Fa- és műanyag szerkezet elhely'!I22</f>
        <v>0</v>
      </c>
    </row>
    <row r="16" spans="1:7" ht="31.5" x14ac:dyDescent="0.25">
      <c r="A16" s="11" t="s">
        <v>137</v>
      </c>
      <c r="B16" s="11">
        <f>'Fém nyílászáró és épületlakatos'!H11</f>
        <v>0</v>
      </c>
      <c r="C16" s="11">
        <f>'Fém nyílászáró és épületlakatos'!I11</f>
        <v>0</v>
      </c>
    </row>
    <row r="17" spans="1:3" x14ac:dyDescent="0.25">
      <c r="A17" s="11" t="s">
        <v>145</v>
      </c>
      <c r="B17" s="11">
        <f>Felületképzés!H7</f>
        <v>0</v>
      </c>
      <c r="C17" s="11">
        <f>Felületképzés!I7</f>
        <v>0</v>
      </c>
    </row>
    <row r="18" spans="1:3" x14ac:dyDescent="0.25">
      <c r="A18" s="11" t="s">
        <v>159</v>
      </c>
      <c r="B18" s="11">
        <f>Szigetelés!H28</f>
        <v>0</v>
      </c>
      <c r="C18" s="11">
        <f>Szigetelés!I28</f>
        <v>0</v>
      </c>
    </row>
    <row r="19" spans="1:3" s="12" customFormat="1" x14ac:dyDescent="0.25">
      <c r="A19" s="12" t="s">
        <v>160</v>
      </c>
      <c r="B19" s="12">
        <f>SUM(B2:B18)</f>
        <v>0</v>
      </c>
      <c r="C19" s="12">
        <f>SUM(C2:C18)</f>
        <v>0</v>
      </c>
    </row>
  </sheetData>
  <pageMargins left="1" right="1" top="1" bottom="1" header="0.41666666666666669" footer="0.41666666666666669"/>
  <pageSetup paperSize="9" orientation="portrait" useFirstPageNumber="1"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zoomScaleNormal="100" zoomScaleSheetLayoutView="85" workbookViewId="0">
      <selection activeCell="G1" sqref="G1"/>
    </sheetView>
  </sheetViews>
  <sheetFormatPr defaultRowHeight="12.75" x14ac:dyDescent="0.25"/>
  <cols>
    <col min="1" max="1" width="4.28515625" style="8" customWidth="1"/>
    <col min="2" max="2" width="9.28515625" style="1" customWidth="1"/>
    <col min="3" max="3" width="34.7109375" style="1" customWidth="1"/>
    <col min="4" max="4" width="6.7109375" style="6" customWidth="1"/>
    <col min="5" max="5" width="6.7109375" style="1" customWidth="1"/>
    <col min="6" max="6" width="8.140625" style="27" bestFit="1" customWidth="1"/>
    <col min="7" max="7" width="8.7109375" style="27" bestFit="1"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26" t="s">
        <v>8</v>
      </c>
      <c r="G1" s="26" t="s">
        <v>9</v>
      </c>
      <c r="H1" s="5" t="s">
        <v>10</v>
      </c>
      <c r="I1" s="5" t="s">
        <v>11</v>
      </c>
    </row>
    <row r="2" spans="1:9" ht="25.5" x14ac:dyDescent="0.25">
      <c r="A2" s="8">
        <v>1</v>
      </c>
      <c r="B2" s="1" t="s">
        <v>231</v>
      </c>
      <c r="C2" s="1" t="s">
        <v>233</v>
      </c>
      <c r="D2" s="21">
        <v>1</v>
      </c>
      <c r="E2" s="1" t="s">
        <v>234</v>
      </c>
      <c r="H2" s="6">
        <f>D2*F2</f>
        <v>0</v>
      </c>
      <c r="I2" s="6">
        <f>D2*G2</f>
        <v>0</v>
      </c>
    </row>
    <row r="3" spans="1:9" x14ac:dyDescent="0.25">
      <c r="A3" s="8">
        <v>2</v>
      </c>
      <c r="B3" s="1" t="s">
        <v>231</v>
      </c>
      <c r="C3" s="2" t="s">
        <v>235</v>
      </c>
      <c r="D3" s="21">
        <v>3</v>
      </c>
      <c r="E3" s="1" t="s">
        <v>234</v>
      </c>
      <c r="H3" s="6">
        <f t="shared" ref="H3:H4" si="0">D3*F3</f>
        <v>0</v>
      </c>
      <c r="I3" s="6">
        <f t="shared" ref="I3:I4" si="1">D3*G3</f>
        <v>0</v>
      </c>
    </row>
    <row r="4" spans="1:9" ht="38.25" x14ac:dyDescent="0.25">
      <c r="A4" s="8">
        <v>3</v>
      </c>
      <c r="B4" s="1" t="s">
        <v>231</v>
      </c>
      <c r="C4" s="2" t="s">
        <v>236</v>
      </c>
      <c r="D4" s="21">
        <v>1</v>
      </c>
      <c r="E4" s="1" t="s">
        <v>234</v>
      </c>
      <c r="H4" s="6">
        <f t="shared" si="0"/>
        <v>0</v>
      </c>
      <c r="I4" s="6">
        <f t="shared" si="1"/>
        <v>0</v>
      </c>
    </row>
    <row r="5" spans="1:9" s="9" customFormat="1" x14ac:dyDescent="0.25">
      <c r="A5" s="7"/>
      <c r="B5" s="3"/>
      <c r="C5" s="3" t="s">
        <v>16</v>
      </c>
      <c r="D5" s="5"/>
      <c r="E5" s="3"/>
      <c r="F5" s="26"/>
      <c r="G5" s="26"/>
      <c r="H5" s="5">
        <f>SUM(H2:H4)</f>
        <v>0</v>
      </c>
      <c r="I5" s="5">
        <f>SUM(I2:I4)</f>
        <v>0</v>
      </c>
    </row>
  </sheetData>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zoomScaleNormal="100" zoomScaleSheetLayoutView="85" workbookViewId="0">
      <selection activeCell="F15" sqref="F15"/>
    </sheetView>
  </sheetViews>
  <sheetFormatPr defaultRowHeight="12.75" x14ac:dyDescent="0.25"/>
  <cols>
    <col min="1" max="1" width="4.28515625" style="8" customWidth="1"/>
    <col min="2" max="2" width="9.28515625" style="1" customWidth="1"/>
    <col min="3" max="3" width="34.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89.25" x14ac:dyDescent="0.25">
      <c r="A2" s="8">
        <v>1</v>
      </c>
      <c r="B2" s="1" t="s">
        <v>12</v>
      </c>
      <c r="C2" s="2" t="s">
        <v>14</v>
      </c>
      <c r="D2" s="21">
        <v>360</v>
      </c>
      <c r="E2" s="1" t="s">
        <v>13</v>
      </c>
      <c r="H2" s="6">
        <f>D2*F2</f>
        <v>0</v>
      </c>
      <c r="I2" s="6">
        <f>D2*G2</f>
        <v>0</v>
      </c>
    </row>
    <row r="3" spans="1:9" ht="25.5" x14ac:dyDescent="0.25">
      <c r="C3" s="2" t="s">
        <v>15</v>
      </c>
    </row>
    <row r="4" spans="1:9" x14ac:dyDescent="0.25">
      <c r="A4" s="8">
        <v>2</v>
      </c>
      <c r="B4" s="1" t="s">
        <v>194</v>
      </c>
      <c r="C4" s="2" t="s">
        <v>238</v>
      </c>
      <c r="D4" s="6">
        <v>200</v>
      </c>
      <c r="E4" s="1" t="s">
        <v>13</v>
      </c>
      <c r="H4" s="6">
        <f t="shared" ref="H4" si="0">D4*F4</f>
        <v>0</v>
      </c>
      <c r="I4" s="6">
        <f t="shared" ref="I4" si="1">D4*G4</f>
        <v>0</v>
      </c>
    </row>
    <row r="5" spans="1:9" s="9" customFormat="1" x14ac:dyDescent="0.25">
      <c r="A5" s="7"/>
      <c r="B5" s="3"/>
      <c r="C5" s="3" t="s">
        <v>16</v>
      </c>
      <c r="D5" s="5"/>
      <c r="E5" s="3"/>
      <c r="F5" s="5"/>
      <c r="G5" s="5"/>
      <c r="H5" s="5">
        <f>SUM(H2:H4)</f>
        <v>0</v>
      </c>
      <c r="I5" s="5">
        <f>SUM(I2:I4)</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Zsaluzás és állványozás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zoomScaleNormal="100" zoomScaleSheetLayoutView="85" workbookViewId="0">
      <selection activeCell="D5" sqref="D5"/>
    </sheetView>
  </sheetViews>
  <sheetFormatPr defaultRowHeight="12.75" x14ac:dyDescent="0.25"/>
  <cols>
    <col min="1" max="1" width="4.28515625" style="8" customWidth="1"/>
    <col min="2" max="2" width="9.28515625" style="1" customWidth="1"/>
    <col min="3" max="3" width="34.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51" x14ac:dyDescent="0.25">
      <c r="A2" s="8">
        <v>1</v>
      </c>
      <c r="B2" s="1" t="s">
        <v>18</v>
      </c>
      <c r="C2" s="1" t="s">
        <v>20</v>
      </c>
      <c r="D2" s="21">
        <v>3.24</v>
      </c>
      <c r="E2" s="1" t="s">
        <v>19</v>
      </c>
      <c r="H2" s="6">
        <f>D2*F2</f>
        <v>0</v>
      </c>
      <c r="I2" s="6">
        <f>D2*G2</f>
        <v>0</v>
      </c>
    </row>
    <row r="3" spans="1:9" ht="51" x14ac:dyDescent="0.25">
      <c r="A3" s="8">
        <v>2</v>
      </c>
      <c r="B3" s="1" t="s">
        <v>21</v>
      </c>
      <c r="C3" s="1" t="s">
        <v>22</v>
      </c>
      <c r="D3" s="21">
        <v>11.8</v>
      </c>
      <c r="E3" s="1" t="s">
        <v>19</v>
      </c>
      <c r="H3" s="6">
        <f t="shared" ref="H3:H7" si="0">D3*F3</f>
        <v>0</v>
      </c>
      <c r="I3" s="6">
        <f t="shared" ref="I3:I7" si="1">D3*G3</f>
        <v>0</v>
      </c>
    </row>
    <row r="4" spans="1:9" ht="63.75" x14ac:dyDescent="0.25">
      <c r="A4" s="8">
        <v>3</v>
      </c>
      <c r="B4" s="1" t="s">
        <v>23</v>
      </c>
      <c r="C4" s="1" t="s">
        <v>182</v>
      </c>
      <c r="D4" s="21">
        <v>15</v>
      </c>
      <c r="E4" s="1" t="s">
        <v>19</v>
      </c>
      <c r="H4" s="6">
        <f t="shared" si="0"/>
        <v>0</v>
      </c>
      <c r="I4" s="6">
        <f t="shared" si="1"/>
        <v>0</v>
      </c>
    </row>
    <row r="5" spans="1:9" ht="38.25" x14ac:dyDescent="0.25">
      <c r="A5" s="8">
        <v>4</v>
      </c>
      <c r="B5" s="1" t="s">
        <v>24</v>
      </c>
      <c r="C5" s="1" t="s">
        <v>198</v>
      </c>
      <c r="D5" s="21">
        <v>3</v>
      </c>
      <c r="E5" s="1" t="s">
        <v>25</v>
      </c>
      <c r="H5" s="6">
        <f t="shared" si="0"/>
        <v>0</v>
      </c>
      <c r="I5" s="6">
        <f t="shared" si="1"/>
        <v>0</v>
      </c>
    </row>
    <row r="6" spans="1:9" ht="25.5" x14ac:dyDescent="0.25">
      <c r="A6" s="8">
        <v>5</v>
      </c>
      <c r="B6" s="1" t="s">
        <v>195</v>
      </c>
      <c r="C6" s="1" t="s">
        <v>197</v>
      </c>
      <c r="D6" s="21">
        <v>12</v>
      </c>
      <c r="E6" s="1" t="s">
        <v>19</v>
      </c>
      <c r="H6" s="6">
        <f t="shared" si="0"/>
        <v>0</v>
      </c>
      <c r="I6" s="6">
        <f t="shared" si="1"/>
        <v>0</v>
      </c>
    </row>
    <row r="7" spans="1:9" ht="25.5" x14ac:dyDescent="0.25">
      <c r="A7" s="8">
        <v>7</v>
      </c>
      <c r="B7" s="1" t="s">
        <v>196</v>
      </c>
      <c r="C7" s="1" t="s">
        <v>179</v>
      </c>
      <c r="D7" s="21">
        <f>D2+D3+D6</f>
        <v>27.04</v>
      </c>
      <c r="E7" s="1" t="s">
        <v>19</v>
      </c>
      <c r="H7" s="6">
        <f t="shared" si="0"/>
        <v>0</v>
      </c>
      <c r="I7" s="6">
        <f t="shared" si="1"/>
        <v>0</v>
      </c>
    </row>
    <row r="8" spans="1:9" s="9" customFormat="1" x14ac:dyDescent="0.25">
      <c r="A8" s="7"/>
      <c r="B8" s="3"/>
      <c r="C8" s="3" t="s">
        <v>16</v>
      </c>
      <c r="D8" s="5"/>
      <c r="E8" s="3"/>
      <c r="F8" s="5"/>
      <c r="G8" s="5"/>
      <c r="H8" s="5">
        <f>SUM(H2:H7)</f>
        <v>0</v>
      </c>
      <c r="I8" s="5">
        <f>SUM(I2:I7)</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Irtás, föld- és sziklamunka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Normal="100" zoomScaleSheetLayoutView="85" workbookViewId="0">
      <selection activeCell="D4" sqref="D4"/>
    </sheetView>
  </sheetViews>
  <sheetFormatPr defaultRowHeight="12.75" x14ac:dyDescent="0.25"/>
  <cols>
    <col min="1" max="1" width="4.28515625" style="8" customWidth="1"/>
    <col min="2" max="2" width="9.28515625" style="1" customWidth="1"/>
    <col min="3" max="3" width="34.7109375" style="1" customWidth="1"/>
    <col min="4" max="4" width="6.7109375" style="6"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5" t="s">
        <v>6</v>
      </c>
      <c r="E1" s="3" t="s">
        <v>7</v>
      </c>
      <c r="F1" s="5" t="s">
        <v>8</v>
      </c>
      <c r="G1" s="5" t="s">
        <v>9</v>
      </c>
      <c r="H1" s="5" t="s">
        <v>10</v>
      </c>
      <c r="I1" s="5" t="s">
        <v>11</v>
      </c>
    </row>
    <row r="2" spans="1:9" ht="25.5" x14ac:dyDescent="0.25">
      <c r="A2" s="8">
        <v>1</v>
      </c>
      <c r="B2" s="1" t="s">
        <v>27</v>
      </c>
      <c r="C2" s="1" t="s">
        <v>199</v>
      </c>
      <c r="D2" s="21">
        <v>11.8</v>
      </c>
      <c r="E2" s="1" t="s">
        <v>19</v>
      </c>
      <c r="H2" s="6">
        <f>D2*F2</f>
        <v>0</v>
      </c>
      <c r="I2" s="6">
        <f>D2*G2</f>
        <v>0</v>
      </c>
    </row>
    <row r="3" spans="1:9" ht="25.5" x14ac:dyDescent="0.25">
      <c r="A3" s="8">
        <v>2</v>
      </c>
      <c r="B3" s="1" t="s">
        <v>180</v>
      </c>
      <c r="C3" s="1" t="s">
        <v>200</v>
      </c>
      <c r="D3" s="21">
        <v>9</v>
      </c>
      <c r="E3" s="1" t="s">
        <v>19</v>
      </c>
      <c r="H3" s="6">
        <f>D3*F3</f>
        <v>0</v>
      </c>
      <c r="I3" s="6">
        <f>D3*G3</f>
        <v>0</v>
      </c>
    </row>
    <row r="4" spans="1:9" s="9" customFormat="1" x14ac:dyDescent="0.25">
      <c r="A4" s="7"/>
      <c r="B4" s="3"/>
      <c r="C4" s="3" t="s">
        <v>16</v>
      </c>
      <c r="D4" s="22"/>
      <c r="E4" s="3"/>
      <c r="F4" s="5"/>
      <c r="G4" s="5"/>
      <c r="H4" s="5">
        <f>SUM(H2:H3)</f>
        <v>0</v>
      </c>
      <c r="I4" s="5">
        <f>SUM(I2:I3)</f>
        <v>0</v>
      </c>
    </row>
    <row r="10" spans="1:9" x14ac:dyDescent="0.25">
      <c r="C10" s="6"/>
      <c r="D10" s="1"/>
      <c r="E10" s="6"/>
      <c r="I10" s="1"/>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Síkalapozás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7" zoomScaleNormal="100" zoomScaleSheetLayoutView="85" workbookViewId="0">
      <selection activeCell="C8" sqref="C8"/>
    </sheetView>
  </sheetViews>
  <sheetFormatPr defaultRowHeight="12.75" x14ac:dyDescent="0.25"/>
  <cols>
    <col min="1" max="1" width="4.28515625" style="8" customWidth="1"/>
    <col min="2" max="2" width="9.28515625" style="1" customWidth="1"/>
    <col min="3" max="3" width="34.7109375" style="1" customWidth="1"/>
    <col min="4" max="4" width="6.7109375" style="21"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22" t="s">
        <v>6</v>
      </c>
      <c r="E1" s="3" t="s">
        <v>7</v>
      </c>
      <c r="F1" s="5" t="s">
        <v>8</v>
      </c>
      <c r="G1" s="5" t="s">
        <v>9</v>
      </c>
      <c r="H1" s="5" t="s">
        <v>10</v>
      </c>
      <c r="I1" s="5" t="s">
        <v>11</v>
      </c>
    </row>
    <row r="2" spans="1:9" ht="25.5" x14ac:dyDescent="0.25">
      <c r="A2" s="8">
        <v>1</v>
      </c>
      <c r="B2" s="1" t="s">
        <v>29</v>
      </c>
      <c r="C2" s="1" t="s">
        <v>30</v>
      </c>
      <c r="D2" s="21">
        <v>0.22</v>
      </c>
      <c r="E2" s="1" t="s">
        <v>19</v>
      </c>
      <c r="H2" s="6">
        <f>D2*F2</f>
        <v>0</v>
      </c>
      <c r="I2" s="6">
        <f>D2*G2</f>
        <v>0</v>
      </c>
    </row>
    <row r="3" spans="1:9" ht="25.5" x14ac:dyDescent="0.25">
      <c r="A3" s="8">
        <v>2</v>
      </c>
      <c r="B3" s="1" t="s">
        <v>31</v>
      </c>
      <c r="C3" s="1" t="s">
        <v>32</v>
      </c>
      <c r="D3" s="21">
        <v>12</v>
      </c>
      <c r="E3" s="1" t="s">
        <v>19</v>
      </c>
      <c r="H3" s="6">
        <f t="shared" ref="H3:H13" si="0">D3*F3</f>
        <v>0</v>
      </c>
      <c r="I3" s="6">
        <f t="shared" ref="I3:I13" si="1">D3*G3</f>
        <v>0</v>
      </c>
    </row>
    <row r="4" spans="1:9" ht="51" x14ac:dyDescent="0.25">
      <c r="A4" s="8">
        <v>3</v>
      </c>
      <c r="B4" s="1" t="s">
        <v>33</v>
      </c>
      <c r="C4" s="1" t="s">
        <v>249</v>
      </c>
      <c r="D4" s="21">
        <v>5.5E-2</v>
      </c>
      <c r="E4" s="1" t="s">
        <v>34</v>
      </c>
      <c r="H4" s="6">
        <f t="shared" si="0"/>
        <v>0</v>
      </c>
      <c r="I4" s="6">
        <f t="shared" si="1"/>
        <v>0</v>
      </c>
    </row>
    <row r="5" spans="1:9" ht="38.25" x14ac:dyDescent="0.25">
      <c r="A5" s="8">
        <v>4</v>
      </c>
      <c r="B5" s="1" t="s">
        <v>35</v>
      </c>
      <c r="C5" s="1" t="s">
        <v>241</v>
      </c>
      <c r="D5" s="21">
        <v>1.05</v>
      </c>
      <c r="E5" s="1" t="s">
        <v>34</v>
      </c>
      <c r="H5" s="6">
        <f t="shared" si="0"/>
        <v>0</v>
      </c>
      <c r="I5" s="6">
        <f t="shared" si="1"/>
        <v>0</v>
      </c>
    </row>
    <row r="6" spans="1:9" ht="89.25" x14ac:dyDescent="0.25">
      <c r="A6" s="8">
        <v>5</v>
      </c>
      <c r="B6" s="1" t="s">
        <v>36</v>
      </c>
      <c r="C6" s="2" t="s">
        <v>37</v>
      </c>
      <c r="D6" s="21">
        <v>2</v>
      </c>
      <c r="E6" s="1" t="s">
        <v>19</v>
      </c>
      <c r="H6" s="6">
        <f t="shared" si="0"/>
        <v>0</v>
      </c>
      <c r="I6" s="6">
        <f t="shared" si="1"/>
        <v>0</v>
      </c>
    </row>
    <row r="7" spans="1:9" ht="51" x14ac:dyDescent="0.25">
      <c r="C7" s="2" t="s">
        <v>38</v>
      </c>
      <c r="H7" s="6">
        <f t="shared" si="0"/>
        <v>0</v>
      </c>
      <c r="I7" s="6">
        <f t="shared" si="1"/>
        <v>0</v>
      </c>
    </row>
    <row r="8" spans="1:9" ht="89.25" x14ac:dyDescent="0.25">
      <c r="A8" s="8">
        <v>6</v>
      </c>
      <c r="B8" s="1" t="s">
        <v>39</v>
      </c>
      <c r="C8" s="2" t="s">
        <v>247</v>
      </c>
      <c r="D8" s="21">
        <v>15</v>
      </c>
      <c r="E8" s="1" t="s">
        <v>19</v>
      </c>
      <c r="H8" s="6">
        <f t="shared" si="0"/>
        <v>0</v>
      </c>
      <c r="I8" s="6">
        <f t="shared" si="1"/>
        <v>0</v>
      </c>
    </row>
    <row r="9" spans="1:9" ht="38.25" x14ac:dyDescent="0.25">
      <c r="C9" s="2" t="s">
        <v>40</v>
      </c>
      <c r="H9" s="6">
        <f t="shared" si="0"/>
        <v>0</v>
      </c>
      <c r="I9" s="6">
        <f t="shared" si="1"/>
        <v>0</v>
      </c>
    </row>
    <row r="10" spans="1:9" ht="89.25" x14ac:dyDescent="0.25">
      <c r="A10" s="8">
        <v>7</v>
      </c>
      <c r="B10" s="1" t="s">
        <v>41</v>
      </c>
      <c r="C10" s="2" t="s">
        <v>42</v>
      </c>
      <c r="D10" s="21">
        <v>20</v>
      </c>
      <c r="E10" s="1" t="s">
        <v>13</v>
      </c>
      <c r="H10" s="6">
        <f t="shared" si="0"/>
        <v>0</v>
      </c>
      <c r="I10" s="6">
        <f t="shared" si="1"/>
        <v>0</v>
      </c>
    </row>
    <row r="11" spans="1:9" ht="25.5" x14ac:dyDescent="0.25">
      <c r="C11" s="2" t="s">
        <v>43</v>
      </c>
      <c r="H11" s="6">
        <f t="shared" si="0"/>
        <v>0</v>
      </c>
      <c r="I11" s="6">
        <f t="shared" si="1"/>
        <v>0</v>
      </c>
    </row>
    <row r="12" spans="1:9" ht="89.25" x14ac:dyDescent="0.25">
      <c r="A12" s="8">
        <v>8</v>
      </c>
      <c r="B12" s="1" t="s">
        <v>44</v>
      </c>
      <c r="C12" s="2" t="s">
        <v>45</v>
      </c>
      <c r="D12" s="21">
        <v>38</v>
      </c>
      <c r="E12" s="1" t="s">
        <v>13</v>
      </c>
      <c r="H12" s="6">
        <f t="shared" si="0"/>
        <v>0</v>
      </c>
      <c r="I12" s="6">
        <f t="shared" si="1"/>
        <v>0</v>
      </c>
    </row>
    <row r="13" spans="1:9" ht="25.5" x14ac:dyDescent="0.25">
      <c r="C13" s="2" t="s">
        <v>46</v>
      </c>
      <c r="H13" s="6">
        <f t="shared" si="0"/>
        <v>0</v>
      </c>
      <c r="I13" s="6">
        <f t="shared" si="1"/>
        <v>0</v>
      </c>
    </row>
    <row r="14" spans="1:9" ht="25.5" x14ac:dyDescent="0.25">
      <c r="A14" s="8">
        <v>9</v>
      </c>
      <c r="B14" s="1" t="s">
        <v>201</v>
      </c>
      <c r="C14" s="1" t="s">
        <v>181</v>
      </c>
      <c r="D14" s="21">
        <f>D2+D3</f>
        <v>12.22</v>
      </c>
      <c r="E14" s="1" t="s">
        <v>19</v>
      </c>
      <c r="H14" s="6">
        <f>D14*F14</f>
        <v>0</v>
      </c>
      <c r="I14" s="6">
        <f>D14*G14</f>
        <v>0</v>
      </c>
    </row>
    <row r="15" spans="1:9" s="9" customFormat="1" x14ac:dyDescent="0.25">
      <c r="A15" s="7"/>
      <c r="B15" s="3"/>
      <c r="C15" s="3" t="s">
        <v>16</v>
      </c>
      <c r="D15" s="22"/>
      <c r="E15" s="3"/>
      <c r="F15" s="5"/>
      <c r="G15" s="5"/>
      <c r="H15" s="5">
        <f>SUM(H2:H14)</f>
        <v>0</v>
      </c>
      <c r="I15" s="5">
        <f>SUM(I2:I14)</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Helyszíni beton és vasbeton munka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zoomScaleNormal="100" zoomScaleSheetLayoutView="85" workbookViewId="0">
      <selection activeCell="D5" sqref="D5"/>
    </sheetView>
  </sheetViews>
  <sheetFormatPr defaultRowHeight="12.75" x14ac:dyDescent="0.25"/>
  <cols>
    <col min="1" max="1" width="4.28515625" style="8" customWidth="1"/>
    <col min="2" max="2" width="9.28515625" style="1" customWidth="1"/>
    <col min="3" max="3" width="34.7109375" style="1" customWidth="1"/>
    <col min="4" max="4" width="6.7109375" style="21"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22" t="s">
        <v>6</v>
      </c>
      <c r="E1" s="3" t="s">
        <v>7</v>
      </c>
      <c r="F1" s="5" t="s">
        <v>8</v>
      </c>
      <c r="G1" s="5" t="s">
        <v>9</v>
      </c>
      <c r="H1" s="5" t="s">
        <v>10</v>
      </c>
      <c r="I1" s="5" t="s">
        <v>11</v>
      </c>
    </row>
    <row r="2" spans="1:9" ht="76.5" x14ac:dyDescent="0.25">
      <c r="A2" s="8">
        <v>1</v>
      </c>
      <c r="B2" s="1" t="s">
        <v>48</v>
      </c>
      <c r="C2" s="1" t="s">
        <v>49</v>
      </c>
      <c r="D2" s="21">
        <v>150</v>
      </c>
      <c r="E2" s="1" t="s">
        <v>13</v>
      </c>
      <c r="H2" s="6">
        <f t="shared" ref="H2:H5" si="0">D2*F2</f>
        <v>0</v>
      </c>
      <c r="I2" s="6">
        <f t="shared" ref="I2:I5" si="1">D2*G2</f>
        <v>0</v>
      </c>
    </row>
    <row r="3" spans="1:9" ht="25.5" x14ac:dyDescent="0.25">
      <c r="A3" s="8">
        <v>2</v>
      </c>
      <c r="B3" s="1" t="s">
        <v>50</v>
      </c>
      <c r="C3" s="1" t="s">
        <v>51</v>
      </c>
      <c r="D3" s="21">
        <v>13.23</v>
      </c>
      <c r="E3" s="1" t="s">
        <v>13</v>
      </c>
      <c r="H3" s="6">
        <f t="shared" si="0"/>
        <v>0</v>
      </c>
      <c r="I3" s="6">
        <f t="shared" si="1"/>
        <v>0</v>
      </c>
    </row>
    <row r="4" spans="1:9" ht="89.25" x14ac:dyDescent="0.25">
      <c r="A4" s="8">
        <v>3</v>
      </c>
      <c r="B4" s="1" t="s">
        <v>52</v>
      </c>
      <c r="C4" s="2" t="s">
        <v>203</v>
      </c>
      <c r="D4" s="21">
        <v>220</v>
      </c>
      <c r="E4" s="1" t="s">
        <v>13</v>
      </c>
      <c r="H4" s="6">
        <f t="shared" si="0"/>
        <v>0</v>
      </c>
      <c r="I4" s="6">
        <f t="shared" si="1"/>
        <v>0</v>
      </c>
    </row>
    <row r="5" spans="1:9" ht="38.25" x14ac:dyDescent="0.25">
      <c r="A5" s="8">
        <v>4</v>
      </c>
      <c r="B5" s="1" t="s">
        <v>202</v>
      </c>
      <c r="C5" s="1" t="s">
        <v>181</v>
      </c>
      <c r="D5" s="21">
        <f>ROUNDUP((D2+D3)*0.12*1.3,1)</f>
        <v>25.5</v>
      </c>
      <c r="E5" s="1" t="s">
        <v>19</v>
      </c>
      <c r="H5" s="6">
        <f t="shared" si="0"/>
        <v>0</v>
      </c>
      <c r="I5" s="6">
        <f t="shared" si="1"/>
        <v>0</v>
      </c>
    </row>
    <row r="6" spans="1:9" s="9" customFormat="1" x14ac:dyDescent="0.25">
      <c r="A6" s="7"/>
      <c r="B6" s="3"/>
      <c r="C6" s="3" t="s">
        <v>16</v>
      </c>
      <c r="D6" s="22"/>
      <c r="E6" s="3"/>
      <c r="F6" s="5"/>
      <c r="G6" s="5"/>
      <c r="H6" s="5">
        <f>SUM(H2:H5)</f>
        <v>0</v>
      </c>
      <c r="I6" s="5">
        <f>SUM(I2:I5)</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Falazás és egyéb kőművesmunka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zoomScaleSheetLayoutView="85" workbookViewId="0">
      <selection activeCell="D8" sqref="D8"/>
    </sheetView>
  </sheetViews>
  <sheetFormatPr defaultRowHeight="12.75" x14ac:dyDescent="0.25"/>
  <cols>
    <col min="1" max="1" width="4.28515625" style="8" customWidth="1"/>
    <col min="2" max="2" width="9.28515625" style="1" customWidth="1"/>
    <col min="3" max="3" width="34.7109375" style="1" customWidth="1"/>
    <col min="4" max="4" width="6.7109375" style="21" customWidth="1"/>
    <col min="5" max="5" width="6.7109375" style="1" customWidth="1"/>
    <col min="6" max="7" width="8.28515625" style="6" customWidth="1"/>
    <col min="8" max="9" width="10.28515625" style="6" customWidth="1"/>
    <col min="10" max="10" width="15.7109375" style="1" customWidth="1"/>
    <col min="11" max="16384" width="9.140625" style="1"/>
  </cols>
  <sheetData>
    <row r="1" spans="1:9" s="4" customFormat="1" ht="25.5" x14ac:dyDescent="0.25">
      <c r="A1" s="7" t="s">
        <v>3</v>
      </c>
      <c r="B1" s="3" t="s">
        <v>4</v>
      </c>
      <c r="C1" s="3" t="s">
        <v>5</v>
      </c>
      <c r="D1" s="22" t="s">
        <v>6</v>
      </c>
      <c r="E1" s="3" t="s">
        <v>7</v>
      </c>
      <c r="F1" s="5" t="s">
        <v>8</v>
      </c>
      <c r="G1" s="5" t="s">
        <v>9</v>
      </c>
      <c r="H1" s="5" t="s">
        <v>10</v>
      </c>
      <c r="I1" s="5" t="s">
        <v>11</v>
      </c>
    </row>
    <row r="2" spans="1:9" ht="25.5" x14ac:dyDescent="0.25">
      <c r="A2" s="8">
        <v>1</v>
      </c>
      <c r="B2" s="1" t="s">
        <v>242</v>
      </c>
      <c r="C2" s="1" t="s">
        <v>243</v>
      </c>
      <c r="D2" s="21">
        <v>78</v>
      </c>
      <c r="E2" s="1" t="s">
        <v>13</v>
      </c>
      <c r="H2" s="6">
        <f>D2*F2</f>
        <v>0</v>
      </c>
      <c r="I2" s="6">
        <f>D2*G2</f>
        <v>0</v>
      </c>
    </row>
    <row r="3" spans="1:9" ht="51" x14ac:dyDescent="0.25">
      <c r="A3" s="8">
        <v>2</v>
      </c>
      <c r="B3" s="1" t="s">
        <v>54</v>
      </c>
      <c r="C3" s="1" t="s">
        <v>55</v>
      </c>
      <c r="D3" s="21">
        <v>78</v>
      </c>
      <c r="E3" s="1" t="s">
        <v>13</v>
      </c>
      <c r="H3" s="6">
        <f t="shared" ref="H3:H8" si="0">D3*F3</f>
        <v>0</v>
      </c>
      <c r="I3" s="6">
        <f t="shared" ref="I3:I8" si="1">D3*G3</f>
        <v>0</v>
      </c>
    </row>
    <row r="4" spans="1:9" ht="25.5" x14ac:dyDescent="0.25">
      <c r="A4" s="8">
        <v>3</v>
      </c>
      <c r="B4" s="1" t="s">
        <v>56</v>
      </c>
      <c r="C4" s="1" t="s">
        <v>57</v>
      </c>
      <c r="D4" s="21">
        <v>78</v>
      </c>
      <c r="E4" s="1" t="s">
        <v>13</v>
      </c>
      <c r="H4" s="6">
        <f t="shared" si="0"/>
        <v>0</v>
      </c>
      <c r="I4" s="6">
        <f t="shared" si="1"/>
        <v>0</v>
      </c>
    </row>
    <row r="5" spans="1:9" ht="76.5" x14ac:dyDescent="0.25">
      <c r="A5" s="8">
        <v>4</v>
      </c>
      <c r="B5" s="1" t="s">
        <v>58</v>
      </c>
      <c r="C5" s="23" t="s">
        <v>204</v>
      </c>
      <c r="D5" s="21">
        <v>48</v>
      </c>
      <c r="E5" s="1" t="s">
        <v>13</v>
      </c>
      <c r="H5" s="6">
        <f t="shared" si="0"/>
        <v>0</v>
      </c>
      <c r="I5" s="6">
        <f t="shared" si="1"/>
        <v>0</v>
      </c>
    </row>
    <row r="6" spans="1:9" ht="25.5" x14ac:dyDescent="0.25">
      <c r="A6" s="8">
        <v>5</v>
      </c>
      <c r="B6" s="1" t="s">
        <v>59</v>
      </c>
      <c r="C6" s="1" t="s">
        <v>60</v>
      </c>
      <c r="D6" s="21">
        <v>48</v>
      </c>
      <c r="E6" s="1" t="s">
        <v>13</v>
      </c>
      <c r="H6" s="6">
        <f t="shared" si="0"/>
        <v>0</v>
      </c>
      <c r="I6" s="6">
        <f t="shared" si="1"/>
        <v>0</v>
      </c>
    </row>
    <row r="7" spans="1:9" ht="76.5" x14ac:dyDescent="0.25">
      <c r="A7" s="8">
        <v>6</v>
      </c>
      <c r="B7" s="1" t="s">
        <v>61</v>
      </c>
      <c r="C7" s="1" t="s">
        <v>62</v>
      </c>
      <c r="D7" s="21">
        <v>2.5</v>
      </c>
      <c r="E7" s="1" t="s">
        <v>64</v>
      </c>
      <c r="H7" s="6">
        <f t="shared" si="0"/>
        <v>0</v>
      </c>
      <c r="I7" s="6">
        <f t="shared" si="1"/>
        <v>0</v>
      </c>
    </row>
    <row r="8" spans="1:9" ht="25.5" x14ac:dyDescent="0.25">
      <c r="A8" s="8">
        <v>7</v>
      </c>
      <c r="B8" s="1" t="s">
        <v>63</v>
      </c>
      <c r="C8" s="1" t="s">
        <v>65</v>
      </c>
      <c r="D8" s="21">
        <v>2.5</v>
      </c>
      <c r="E8" s="1" t="s">
        <v>64</v>
      </c>
      <c r="H8" s="6">
        <f t="shared" si="0"/>
        <v>0</v>
      </c>
      <c r="I8" s="6">
        <f t="shared" si="1"/>
        <v>0</v>
      </c>
    </row>
    <row r="9" spans="1:9" s="9" customFormat="1" x14ac:dyDescent="0.25">
      <c r="A9" s="7"/>
      <c r="B9" s="3"/>
      <c r="C9" s="3" t="s">
        <v>16</v>
      </c>
      <c r="D9" s="22"/>
      <c r="E9" s="3"/>
      <c r="F9" s="5"/>
      <c r="G9" s="5"/>
      <c r="H9" s="5">
        <f>SUM(H2:H8)</f>
        <v>0</v>
      </c>
      <c r="I9" s="5">
        <f>SUM(I2:I8)</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Roman,bold"&amp;10 Ácsmunka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19</vt:i4>
      </vt:variant>
      <vt:variant>
        <vt:lpstr>Névvel ellátott tartományok</vt:lpstr>
      </vt:variant>
      <vt:variant>
        <vt:i4>2</vt:i4>
      </vt:variant>
    </vt:vector>
  </HeadingPairs>
  <TitlesOfParts>
    <vt:vector size="21" baseType="lpstr">
      <vt:lpstr>Záradék</vt:lpstr>
      <vt:lpstr>Összesítő</vt:lpstr>
      <vt:lpstr>Felvonulási létesítmények</vt:lpstr>
      <vt:lpstr>Zsaluzás és állványozás</vt:lpstr>
      <vt:lpstr>Irtás, föld- és sziklamunka</vt:lpstr>
      <vt:lpstr>Síkalapozás</vt:lpstr>
      <vt:lpstr>Helyszíni beton és vasbeton mun</vt:lpstr>
      <vt:lpstr>Falazás és egyéb kőművesmunka</vt:lpstr>
      <vt:lpstr>Tetőszerkezet és falváz</vt:lpstr>
      <vt:lpstr>Vakolás és rabicolás</vt:lpstr>
      <vt:lpstr>Égéstermék-elvezető rendszerek</vt:lpstr>
      <vt:lpstr>Szárazépítés</vt:lpstr>
      <vt:lpstr>Tetőfedés</vt:lpstr>
      <vt:lpstr>Aljzatkészítés, hideg- és meleg</vt:lpstr>
      <vt:lpstr>Bádogozás</vt:lpstr>
      <vt:lpstr>Fa- és műanyag szerkezet elhely</vt:lpstr>
      <vt:lpstr>Fém nyílászáró és épületlakatos</vt:lpstr>
      <vt:lpstr>Felületképzés</vt:lpstr>
      <vt:lpstr>Szigetelés</vt:lpstr>
      <vt:lpstr>Összesítő!Nyomtatási_terület</vt:lpstr>
      <vt:lpstr>Szigetelés!Nyomtatási_terület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Pisti</dc:creator>
  <cp:lastModifiedBy>Nagyistók Tibor</cp:lastModifiedBy>
  <cp:lastPrinted>2018-05-15T06:08:50Z</cp:lastPrinted>
  <dcterms:created xsi:type="dcterms:W3CDTF">2018-03-29T14:01:42Z</dcterms:created>
  <dcterms:modified xsi:type="dcterms:W3CDTF">2018-05-15T07:29:25Z</dcterms:modified>
</cp:coreProperties>
</file>